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业务文件\招聘\2026.6.10区住房和城乡建设交通局招聘8名城管\面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<sst xmlns="http://schemas.openxmlformats.org/spreadsheetml/2006/main" count="58" uniqueCount="30">
  <si>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2026年淮上区住房城乡建设交通局公开招聘编外工作人员（城市管理协管员）考试面试成绩及总成绩</t>
  </si>
  <si>
    <t>序号</t>
  </si>
  <si>
    <t>岗位名称</t>
  </si>
  <si>
    <t>笔试准考证号</t>
  </si>
  <si>
    <t>笔试成绩</t>
  </si>
  <si>
    <t>笔试成绩（40%）</t>
  </si>
  <si>
    <t>抽签号</t>
  </si>
  <si>
    <t>面试成绩</t>
  </si>
  <si>
    <t>面试成绩（60%）</t>
  </si>
  <si>
    <t>总成绩</t>
  </si>
  <si>
    <t>备注</t>
  </si>
  <si>
    <t>城市管理协管员</t>
  </si>
  <si>
    <t>6</t>
  </si>
  <si>
    <t>7</t>
  </si>
  <si>
    <t>5</t>
  </si>
  <si>
    <t>4</t>
  </si>
  <si>
    <t>12</t>
  </si>
  <si>
    <t>19</t>
  </si>
  <si>
    <t>2</t>
  </si>
  <si>
    <t>17</t>
  </si>
  <si>
    <t>3</t>
  </si>
  <si>
    <t>10</t>
  </si>
  <si>
    <t>18</t>
  </si>
  <si>
    <t>11</t>
  </si>
  <si>
    <t>14</t>
  </si>
  <si>
    <t>20</t>
  </si>
  <si>
    <t>21</t>
  </si>
  <si>
    <t>16</t>
  </si>
  <si>
    <t>放弃</t>
  </si>
  <si>
    <t>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</si>
</sst>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N13" sqref="N13"/>
    </sheetView>
  </sheetViews>
  <sheetFormatPr defaultColWidth="9" defaultRowHeight="13.5"/>
  <cols>
    <col min="1" max="1" width="6.75" style="2" customWidth="1"/>
    <col min="2" max="2" width="20" style="2" customWidth="1"/>
    <col min="3" max="3" width="14.25" style="2" customWidth="1"/>
    <col min="4" max="4" width="10.375" style="7" customWidth="1"/>
    <col min="5" max="5" width="17.625" style="7" customWidth="1"/>
    <col min="6" max="6" width="8" style="8" customWidth="1"/>
    <col min="7" max="7" width="11.375" style="7" customWidth="1"/>
    <col min="8" max="8" width="16.375" style="7" customWidth="1"/>
    <col min="9" max="9" width="11.5" style="4" customWidth="1"/>
    <col min="10" max="10" width="9.25" style="2" customWidth="1"/>
    <col min="11" max="16384" width="9" style="4"/>
  </cols>
  <sheetData>
    <row r="1" s="1" customFormat="1" ht="18" customHeight="1" spans="1:10">
      <c r="A1" s="9" t="s">
        <v>0</v>
      </c>
      <c r="B1" s="10"/>
      <c r="C1" s="10"/>
      <c r="D1" s="10"/>
      <c r="E1" s="10"/>
      <c r="F1" s="11"/>
      <c r="G1" s="10"/>
      <c r="H1" s="10"/>
      <c r="I1" s="10"/>
      <c r="J1" s="10"/>
    </row>
    <row r="2" s="2" customFormat="1" ht="18" customHeight="1" spans="1:10">
      <c r="A2" s="12" t="s">
        <v>1</v>
      </c>
      <c r="B2" s="13" t="s">
        <v>2</v>
      </c>
      <c r="C2" s="12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2" t="s">
        <v>9</v>
      </c>
      <c r="J2" s="12" t="s">
        <v>10</v>
      </c>
    </row>
    <row r="3" s="3" customFormat="1" ht="17" customHeight="1" spans="1:10">
      <c r="A3" s="16">
        <v>1</v>
      </c>
      <c r="B3" s="17" t="s">
        <v>11</v>
      </c>
      <c r="C3" s="17" t="str">
        <f>"26071101308"</f>
        <v>26071101308</v>
      </c>
      <c r="D3" s="18">
        <v>83.3</v>
      </c>
      <c r="E3" s="19">
        <f>D3*0.4</f>
        <v>33.32</v>
      </c>
      <c r="F3" s="20" t="s">
        <v>12</v>
      </c>
      <c r="G3" s="19">
        <v>78.22</v>
      </c>
      <c r="H3" s="19">
        <f t="shared" ref="H3:H26" si="0">G3*0.6</f>
        <v>46.932</v>
      </c>
      <c r="I3" s="19">
        <f t="shared" ref="I3:I26" si="1">E3+H3</f>
        <v>80.252</v>
      </c>
      <c r="J3" s="16"/>
    </row>
    <row r="4" s="4" customFormat="1" ht="17" customHeight="1" spans="1:10">
      <c r="A4" s="16">
        <v>2</v>
      </c>
      <c r="B4" s="17" t="s">
        <v>11</v>
      </c>
      <c r="C4" s="17" t="str">
        <f>"26071101415"</f>
        <v>26071101415</v>
      </c>
      <c r="D4" s="18">
        <v>81.1</v>
      </c>
      <c r="E4" s="19">
        <f t="shared" ref="E4:E26" si="2">D4*0.4</f>
        <v>32.44</v>
      </c>
      <c r="F4" s="20" t="s">
        <v>13</v>
      </c>
      <c r="G4" s="19">
        <v>76.96</v>
      </c>
      <c r="H4" s="19">
        <f t="shared" si="0"/>
        <v>46.176</v>
      </c>
      <c r="I4" s="19">
        <f t="shared" si="1"/>
        <v>78.616</v>
      </c>
      <c r="J4" s="16"/>
    </row>
    <row r="5" s="4" customFormat="1" ht="17" customHeight="1" spans="1:10">
      <c r="A5" s="16">
        <v>3</v>
      </c>
      <c r="B5" s="17" t="s">
        <v>11</v>
      </c>
      <c r="C5" s="17" t="str">
        <f>"26071100703"</f>
        <v>26071100703</v>
      </c>
      <c r="D5" s="18">
        <v>79.7</v>
      </c>
      <c r="E5" s="19">
        <f t="shared" si="2"/>
        <v>31.88</v>
      </c>
      <c r="F5" s="20" t="s">
        <v>14</v>
      </c>
      <c r="G5" s="19">
        <v>76.94</v>
      </c>
      <c r="H5" s="19">
        <f t="shared" si="0"/>
        <v>46.164</v>
      </c>
      <c r="I5" s="19">
        <f t="shared" si="1"/>
        <v>78.044</v>
      </c>
      <c r="J5" s="16"/>
    </row>
    <row r="6" s="3" customFormat="1" ht="17" customHeight="1" spans="1:10">
      <c r="A6" s="16">
        <v>4</v>
      </c>
      <c r="B6" s="17" t="s">
        <v>11</v>
      </c>
      <c r="C6" s="17" t="str">
        <f>"26071100816"</f>
        <v>26071100816</v>
      </c>
      <c r="D6" s="18">
        <v>83.2</v>
      </c>
      <c r="E6" s="19">
        <f t="shared" si="2"/>
        <v>33.28</v>
      </c>
      <c r="F6" s="20" t="s">
        <v>15</v>
      </c>
      <c r="G6" s="19">
        <v>74.5</v>
      </c>
      <c r="H6" s="19">
        <f t="shared" si="0"/>
        <v>44.7</v>
      </c>
      <c r="I6" s="19">
        <f t="shared" si="1"/>
        <v>77.98</v>
      </c>
      <c r="J6" s="16"/>
    </row>
    <row r="7" s="4" customFormat="1" ht="17" customHeight="1" spans="1:10">
      <c r="A7" s="16">
        <v>5</v>
      </c>
      <c r="B7" s="17" t="s">
        <v>11</v>
      </c>
      <c r="C7" s="17" t="str">
        <f>"26071100625"</f>
        <v>26071100625</v>
      </c>
      <c r="D7" s="18">
        <v>82.8</v>
      </c>
      <c r="E7" s="19">
        <f t="shared" si="2"/>
        <v>33.12</v>
      </c>
      <c r="F7" s="20" t="s">
        <v>16</v>
      </c>
      <c r="G7" s="19">
        <v>74.2</v>
      </c>
      <c r="H7" s="19">
        <f t="shared" si="0"/>
        <v>44.52</v>
      </c>
      <c r="I7" s="19">
        <f t="shared" si="1"/>
        <v>77.64</v>
      </c>
      <c r="J7" s="16"/>
    </row>
    <row r="8" s="4" customFormat="1" ht="17" customHeight="1" spans="1:10">
      <c r="A8" s="16">
        <v>6</v>
      </c>
      <c r="B8" s="17" t="s">
        <v>11</v>
      </c>
      <c r="C8" s="17" t="str">
        <f>"26071100403"</f>
        <v>26071100403</v>
      </c>
      <c r="D8" s="18">
        <v>78.9</v>
      </c>
      <c r="E8" s="19">
        <f t="shared" si="2"/>
        <v>31.56</v>
      </c>
      <c r="F8" s="20" t="s">
        <v>17</v>
      </c>
      <c r="G8" s="19">
        <v>75.54</v>
      </c>
      <c r="H8" s="19">
        <f t="shared" si="0"/>
        <v>45.324</v>
      </c>
      <c r="I8" s="19">
        <f t="shared" si="1"/>
        <v>76.884</v>
      </c>
      <c r="J8" s="16"/>
    </row>
    <row r="9" s="3" customFormat="1" ht="17" customHeight="1" spans="1:10">
      <c r="A9" s="16">
        <v>7</v>
      </c>
      <c r="B9" s="17" t="s">
        <v>11</v>
      </c>
      <c r="C9" s="17" t="str">
        <f>"26071100812"</f>
        <v>26071100812</v>
      </c>
      <c r="D9" s="18">
        <v>77.3</v>
      </c>
      <c r="E9" s="19">
        <f t="shared" si="2"/>
        <v>30.92</v>
      </c>
      <c r="F9" s="20" t="s">
        <v>18</v>
      </c>
      <c r="G9" s="19">
        <v>76.48</v>
      </c>
      <c r="H9" s="19">
        <f t="shared" si="0"/>
        <v>45.888</v>
      </c>
      <c r="I9" s="19">
        <f t="shared" si="1"/>
        <v>76.808</v>
      </c>
      <c r="J9" s="16"/>
    </row>
    <row r="10" s="4" customFormat="1" ht="17" customHeight="1" spans="1:10">
      <c r="A10" s="16">
        <v>8</v>
      </c>
      <c r="B10" s="17" t="s">
        <v>11</v>
      </c>
      <c r="C10" s="17" t="str">
        <f>"26071100506"</f>
        <v>26071100506</v>
      </c>
      <c r="D10" s="18">
        <v>75.1</v>
      </c>
      <c r="E10" s="19">
        <f t="shared" si="2"/>
        <v>30.04</v>
      </c>
      <c r="F10" s="20" t="s">
        <v>19</v>
      </c>
      <c r="G10" s="19">
        <v>77.48</v>
      </c>
      <c r="H10" s="19">
        <f t="shared" si="0"/>
        <v>46.488</v>
      </c>
      <c r="I10" s="19">
        <f t="shared" si="1"/>
        <v>76.528</v>
      </c>
      <c r="J10" s="16"/>
    </row>
    <row r="11" s="4" customFormat="1" ht="17" customHeight="1" spans="1:10">
      <c r="A11" s="16">
        <v>9</v>
      </c>
      <c r="B11" s="17" t="s">
        <v>11</v>
      </c>
      <c r="C11" s="17" t="str">
        <f>"26071101312"</f>
        <v>26071101312</v>
      </c>
      <c r="D11" s="18">
        <v>81.8</v>
      </c>
      <c r="E11" s="19">
        <f t="shared" si="2"/>
        <v>32.72</v>
      </c>
      <c r="F11" s="20" t="s">
        <v>20</v>
      </c>
      <c r="G11" s="19">
        <v>72.8</v>
      </c>
      <c r="H11" s="19">
        <f t="shared" si="0"/>
        <v>43.68</v>
      </c>
      <c r="I11" s="19">
        <f t="shared" si="1"/>
        <v>76.4</v>
      </c>
      <c r="J11" s="16"/>
    </row>
    <row r="12" s="3" customFormat="1" ht="17" customHeight="1" spans="1:10">
      <c r="A12" s="16">
        <v>10</v>
      </c>
      <c r="B12" s="17" t="s">
        <v>11</v>
      </c>
      <c r="C12" s="17" t="str">
        <f>"26071100414"</f>
        <v>26071100414</v>
      </c>
      <c r="D12" s="18">
        <v>79</v>
      </c>
      <c r="E12" s="19">
        <f t="shared" si="2"/>
        <v>31.6</v>
      </c>
      <c r="F12" s="20" t="s">
        <v>21</v>
      </c>
      <c r="G12" s="19">
        <v>74.1</v>
      </c>
      <c r="H12" s="19">
        <f t="shared" si="0"/>
        <v>44.46</v>
      </c>
      <c r="I12" s="19">
        <f t="shared" si="1"/>
        <v>76.06</v>
      </c>
      <c r="J12" s="16"/>
    </row>
    <row r="13" s="4" customFormat="1" ht="17" customHeight="1" spans="1:10">
      <c r="A13" s="16">
        <v>11</v>
      </c>
      <c r="B13" s="17" t="s">
        <v>11</v>
      </c>
      <c r="C13" s="17" t="str">
        <f>"26071100826"</f>
        <v>26071100826</v>
      </c>
      <c r="D13" s="18">
        <v>77.8</v>
      </c>
      <c r="E13" s="19">
        <f t="shared" si="2"/>
        <v>31.12</v>
      </c>
      <c r="F13" s="20" t="s">
        <v>22</v>
      </c>
      <c r="G13" s="19">
        <v>74.1</v>
      </c>
      <c r="H13" s="19">
        <f t="shared" si="0"/>
        <v>44.46</v>
      </c>
      <c r="I13" s="19">
        <f t="shared" si="1"/>
        <v>75.58</v>
      </c>
      <c r="J13" s="16"/>
    </row>
    <row r="14" s="4" customFormat="1" ht="17" customHeight="1" spans="1:10">
      <c r="A14" s="16">
        <v>12</v>
      </c>
      <c r="B14" s="17" t="s">
        <v>11</v>
      </c>
      <c r="C14" s="17" t="str">
        <f>"26071100522"</f>
        <v>26071100522</v>
      </c>
      <c r="D14" s="18">
        <v>76.9</v>
      </c>
      <c r="E14" s="19">
        <f t="shared" si="2"/>
        <v>30.76</v>
      </c>
      <c r="F14" s="20" t="s">
        <v>23</v>
      </c>
      <c r="G14" s="19">
        <v>74.1</v>
      </c>
      <c r="H14" s="19">
        <f t="shared" si="0"/>
        <v>44.46</v>
      </c>
      <c r="I14" s="19">
        <f t="shared" si="1"/>
        <v>75.22</v>
      </c>
      <c r="J14" s="16"/>
    </row>
    <row r="15" s="3" customFormat="1" ht="17" customHeight="1" spans="1:10">
      <c r="A15" s="16">
        <v>13</v>
      </c>
      <c r="B15" s="17" t="s">
        <v>11</v>
      </c>
      <c r="C15" s="17" t="str">
        <f>"26071101101"</f>
        <v>26071101101</v>
      </c>
      <c r="D15" s="18">
        <v>75.7</v>
      </c>
      <c r="E15" s="19">
        <f t="shared" si="2"/>
        <v>30.28</v>
      </c>
      <c r="F15" s="20" t="s">
        <v>24</v>
      </c>
      <c r="G15" s="19">
        <v>74.22</v>
      </c>
      <c r="H15" s="19">
        <f t="shared" si="0"/>
        <v>44.532</v>
      </c>
      <c r="I15" s="19">
        <f t="shared" si="1"/>
        <v>74.812</v>
      </c>
      <c r="J15" s="16"/>
    </row>
    <row r="16" s="4" customFormat="1" ht="17" customHeight="1" spans="1:10">
      <c r="A16" s="16">
        <v>14</v>
      </c>
      <c r="B16" s="17" t="s">
        <v>11</v>
      </c>
      <c r="C16" s="17" t="str">
        <f>"26071101012"</f>
        <v>26071101012</v>
      </c>
      <c r="D16" s="18">
        <v>77.9</v>
      </c>
      <c r="E16" s="19">
        <f t="shared" si="2"/>
        <v>31.16</v>
      </c>
      <c r="F16" s="20" t="s">
        <v>25</v>
      </c>
      <c r="G16" s="19">
        <v>72.46</v>
      </c>
      <c r="H16" s="19">
        <f t="shared" si="0"/>
        <v>43.476</v>
      </c>
      <c r="I16" s="19">
        <f t="shared" si="1"/>
        <v>74.636</v>
      </c>
      <c r="J16" s="16"/>
    </row>
    <row r="17" s="4" customFormat="1" ht="17" customHeight="1" spans="1:10">
      <c r="A17" s="16">
        <v>15</v>
      </c>
      <c r="B17" s="17" t="s">
        <v>11</v>
      </c>
      <c r="C17" s="17" t="str">
        <f>"26071100730"</f>
        <v>26071100730</v>
      </c>
      <c r="D17" s="21">
        <v>74.3</v>
      </c>
      <c r="E17" s="19">
        <f t="shared" si="2"/>
        <v>29.72</v>
      </c>
      <c r="F17" s="16">
        <v>13</v>
      </c>
      <c r="G17" s="19">
        <v>74.3</v>
      </c>
      <c r="H17" s="19">
        <f t="shared" si="0"/>
        <v>44.58</v>
      </c>
      <c r="I17" s="19">
        <f t="shared" si="1"/>
        <v>74.3</v>
      </c>
      <c r="J17" s="16"/>
    </row>
    <row r="18" s="3" customFormat="1" ht="17" customHeight="1" spans="1:10">
      <c r="A18" s="16">
        <v>16</v>
      </c>
      <c r="B18" s="17" t="s">
        <v>11</v>
      </c>
      <c r="C18" s="17" t="str">
        <f>"26071100528"</f>
        <v>26071100528</v>
      </c>
      <c r="D18" s="21">
        <v>74.8</v>
      </c>
      <c r="E18" s="19">
        <f t="shared" si="2"/>
        <v>29.92</v>
      </c>
      <c r="F18" s="16">
        <v>8</v>
      </c>
      <c r="G18" s="19">
        <v>72.54</v>
      </c>
      <c r="H18" s="19">
        <f t="shared" si="0"/>
        <v>43.524</v>
      </c>
      <c r="I18" s="19">
        <f t="shared" si="1"/>
        <v>73.444</v>
      </c>
      <c r="J18" s="16"/>
    </row>
    <row r="19" s="4" customFormat="1" ht="17" customHeight="1" spans="1:10">
      <c r="A19" s="16">
        <v>17</v>
      </c>
      <c r="B19" s="17" t="s">
        <v>11</v>
      </c>
      <c r="C19" s="17" t="str">
        <f>"26071101126"</f>
        <v>26071101126</v>
      </c>
      <c r="D19" s="18">
        <v>75.9</v>
      </c>
      <c r="E19" s="19">
        <f t="shared" si="2"/>
        <v>30.36</v>
      </c>
      <c r="F19" s="20" t="s">
        <v>26</v>
      </c>
      <c r="G19" s="19">
        <v>69.7</v>
      </c>
      <c r="H19" s="19">
        <f t="shared" si="0"/>
        <v>41.82</v>
      </c>
      <c r="I19" s="19">
        <f t="shared" si="1"/>
        <v>72.18</v>
      </c>
      <c r="J19" s="16"/>
    </row>
    <row r="20" s="4" customFormat="1" ht="17" customHeight="1" spans="1:10">
      <c r="A20" s="16">
        <v>18</v>
      </c>
      <c r="B20" s="17" t="s">
        <v>11</v>
      </c>
      <c r="C20" s="17" t="str">
        <f>"26071101317"</f>
        <v>26071101317</v>
      </c>
      <c r="D20" s="18">
        <v>76.6</v>
      </c>
      <c r="E20" s="19">
        <f t="shared" si="2"/>
        <v>30.64</v>
      </c>
      <c r="F20" s="20" t="s">
        <v>27</v>
      </c>
      <c r="G20" s="19">
        <v>68.2</v>
      </c>
      <c r="H20" s="19">
        <f t="shared" si="0"/>
        <v>40.92</v>
      </c>
      <c r="I20" s="19">
        <f t="shared" si="1"/>
        <v>71.56</v>
      </c>
      <c r="J20" s="16"/>
    </row>
    <row r="21" s="3" customFormat="1" ht="17" customHeight="1" spans="1:10">
      <c r="A21" s="16">
        <v>19</v>
      </c>
      <c r="B21" s="17" t="s">
        <v>11</v>
      </c>
      <c r="C21" s="17" t="str">
        <f>"26071100117"</f>
        <v>26071100117</v>
      </c>
      <c r="D21" s="18">
        <v>83.8</v>
      </c>
      <c r="E21" s="19">
        <f t="shared" si="2"/>
        <v>33.52</v>
      </c>
      <c r="F21" s="20"/>
      <c r="G21" s="19"/>
      <c r="H21" s="19">
        <f t="shared" si="0"/>
        <v>0</v>
      </c>
      <c r="I21" s="19">
        <f t="shared" si="1"/>
        <v>33.52</v>
      </c>
      <c r="J21" s="16" t="s">
        <v>28</v>
      </c>
    </row>
    <row r="22" s="4" customFormat="1" ht="17" customHeight="1" spans="1:10">
      <c r="A22" s="16">
        <v>20</v>
      </c>
      <c r="B22" s="17" t="s">
        <v>11</v>
      </c>
      <c r="C22" s="17" t="str">
        <f>"26071101418"</f>
        <v>26071101418</v>
      </c>
      <c r="D22" s="18">
        <v>76.3</v>
      </c>
      <c r="E22" s="19">
        <f t="shared" si="2"/>
        <v>30.52</v>
      </c>
      <c r="F22" s="20"/>
      <c r="G22" s="19"/>
      <c r="H22" s="19">
        <f t="shared" si="0"/>
        <v>0</v>
      </c>
      <c r="I22" s="19">
        <f t="shared" si="1"/>
        <v>30.52</v>
      </c>
      <c r="J22" s="16" t="s">
        <v>28</v>
      </c>
    </row>
    <row r="23" s="4" customFormat="1" ht="17" customHeight="1" spans="1:10">
      <c r="A23" s="16">
        <v>21</v>
      </c>
      <c r="B23" s="17" t="s">
        <v>11</v>
      </c>
      <c r="C23" s="17" t="str">
        <f>"26071100108"</f>
        <v>26071100108</v>
      </c>
      <c r="D23" s="18">
        <v>75.3</v>
      </c>
      <c r="E23" s="19">
        <f t="shared" si="2"/>
        <v>30.12</v>
      </c>
      <c r="F23" s="20"/>
      <c r="G23" s="19"/>
      <c r="H23" s="19">
        <f t="shared" si="0"/>
        <v>0</v>
      </c>
      <c r="I23" s="19">
        <f t="shared" si="1"/>
        <v>30.12</v>
      </c>
      <c r="J23" s="16" t="s">
        <v>28</v>
      </c>
    </row>
    <row r="24" s="5" customFormat="1" ht="17" customHeight="1" spans="1:10">
      <c r="A24" s="16">
        <v>22</v>
      </c>
      <c r="B24" s="17" t="s">
        <v>11</v>
      </c>
      <c r="C24" s="17" t="str">
        <f>"26071100718"</f>
        <v>26071100718</v>
      </c>
      <c r="D24" s="18">
        <v>75.1</v>
      </c>
      <c r="E24" s="19">
        <f t="shared" si="2"/>
        <v>30.04</v>
      </c>
      <c r="F24" s="20"/>
      <c r="G24" s="19"/>
      <c r="H24" s="19">
        <f t="shared" si="0"/>
        <v>0</v>
      </c>
      <c r="I24" s="19">
        <f t="shared" si="1"/>
        <v>30.04</v>
      </c>
      <c r="J24" s="16" t="s">
        <v>28</v>
      </c>
    </row>
    <row r="25" s="5" customFormat="1" ht="17" customHeight="1" spans="1:10">
      <c r="A25" s="16">
        <v>23</v>
      </c>
      <c r="B25" s="17" t="s">
        <v>11</v>
      </c>
      <c r="C25" s="17" t="str">
        <f>"26071100310"</f>
        <v>26071100310</v>
      </c>
      <c r="D25" s="18">
        <v>75</v>
      </c>
      <c r="E25" s="19">
        <f t="shared" si="2"/>
        <v>30</v>
      </c>
      <c r="F25" s="20" t="s">
        <v>29</v>
      </c>
      <c r="G25" s="19">
        <v>0</v>
      </c>
      <c r="H25" s="19">
        <f t="shared" si="0"/>
        <v>0</v>
      </c>
      <c r="I25" s="19">
        <f t="shared" si="1"/>
        <v>30</v>
      </c>
      <c r="J25" s="16" t="s">
        <v>28</v>
      </c>
    </row>
    <row r="26" s="6" customFormat="1" ht="17" customHeight="1" spans="1:10">
      <c r="A26" s="16">
        <v>24</v>
      </c>
      <c r="B26" s="17" t="s">
        <v>11</v>
      </c>
      <c r="C26" s="17" t="str">
        <f>"26071100206"</f>
        <v>26071100206</v>
      </c>
      <c r="D26" s="21">
        <v>74.3</v>
      </c>
      <c r="E26" s="19">
        <f t="shared" si="2"/>
        <v>29.72</v>
      </c>
      <c r="F26" s="16"/>
      <c r="G26" s="19"/>
      <c r="H26" s="19">
        <f t="shared" si="0"/>
        <v>0</v>
      </c>
      <c r="I26" s="19">
        <f t="shared" si="1"/>
        <v>29.72</v>
      </c>
      <c r="J26" s="16" t="s">
        <v>28</v>
      </c>
    </row>
    <row r="27" s="4" customFormat="1" spans="1:10">
      <c r="A27" s="2"/>
      <c r="B27" s="2"/>
      <c r="C27" s="2"/>
      <c r="D27" s="7"/>
      <c r="E27" s="7"/>
      <c r="F27" s="8"/>
      <c r="G27" s="7"/>
      <c r="H27" s="7"/>
      <c r="J27" s="2"/>
    </row>
    <row r="28" s="4" customFormat="1" spans="1:10">
      <c r="A28" s="2"/>
      <c r="B28" s="2"/>
      <c r="C28" s="2"/>
      <c r="D28" s="7"/>
      <c r="E28" s="7"/>
      <c r="F28" s="8"/>
      <c r="G28" s="7"/>
      <c r="H28" s="7"/>
      <c r="J28" s="2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memory°</cp:lastModifiedBy>
  <dcterms:created xsi:type="dcterms:W3CDTF">2025-09-08T01:24:00Z</dcterms:created>
  <dcterms:modified xsi:type="dcterms:W3CDTF">2026-08-24T02:20:18Z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A808C6E53DD84A2C9F25B680E9EDC739_11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