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<sst xmlns="http://schemas.openxmlformats.org/spreadsheetml/2006/main" count="59" uniqueCount="40">
  <si>
    <t>2025年淮上区区属国有企业公开招聘面试成绩及总成绩</t>
  </si>
  <si>
    <t>序号</t>
  </si>
  <si>
    <t>岗位代码</t>
  </si>
  <si>
    <t>准考证号</t>
  </si>
  <si>
    <t>笔试成绩</t>
  </si>
  <si>
    <t>笔试成绩（40%）</t>
  </si>
  <si>
    <t>抽签号</t>
  </si>
  <si>
    <t>面试成绩</t>
  </si>
  <si>
    <t>面试成绩（60%）</t>
  </si>
  <si>
    <t>总成绩</t>
  </si>
  <si>
    <t>备注</t>
  </si>
  <si>
    <t>250601-工程部工作人员（土建施工员）</t>
  </si>
  <si>
    <t>3</t>
  </si>
  <si>
    <t>1</t>
  </si>
  <si>
    <t>11</t>
  </si>
  <si>
    <t>250602-工程部工作人员（市政工程施工员）</t>
  </si>
  <si>
    <t>4</t>
  </si>
  <si>
    <t>2</t>
  </si>
  <si>
    <t>12</t>
  </si>
  <si>
    <t>250603-工程部工作人员（土建质量员）</t>
  </si>
  <si>
    <t>20</t>
  </si>
  <si>
    <t>19</t>
  </si>
  <si>
    <t>25</t>
  </si>
  <si>
    <t>250604-工程部工作人员（市政工程质量员）</t>
  </si>
  <si>
    <t>18</t>
  </si>
  <si>
    <t>21</t>
  </si>
  <si>
    <t>26</t>
  </si>
  <si>
    <t>252605-工程部工作人员（造价员）</t>
  </si>
  <si>
    <t>15</t>
  </si>
  <si>
    <t>10</t>
  </si>
  <si>
    <t>16</t>
  </si>
  <si>
    <t>250606工程部工作人员（资料员）</t>
  </si>
  <si>
    <t>24</t>
  </si>
  <si>
    <t>27</t>
  </si>
  <si>
    <t>5</t>
  </si>
  <si>
    <t>250607安全部工作人员（安全员）</t>
  </si>
  <si>
    <t>8</t>
  </si>
  <si>
    <t>17</t>
  </si>
  <si>
    <t>22</t>
  </si>
  <si>
    <t>250608-房建部工作人员（工程管理人员）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</si>
</sst>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O9" sqref="O9"/>
    </sheetView>
  </sheetViews>
  <sheetFormatPr defaultColWidth="9" defaultRowHeight="13.5"/>
  <cols>
    <col min="1" max="1" width="4.25" style="2" customWidth="1"/>
    <col min="2" max="2" width="36.75" style="2" customWidth="1"/>
    <col min="3" max="3" width="11.25" style="2" customWidth="1"/>
    <col min="4" max="4" width="10.375" style="6" customWidth="1"/>
    <col min="5" max="5" width="15.625" style="6" customWidth="1"/>
    <col min="6" max="6" width="8" style="7" customWidth="1"/>
    <col min="7" max="7" width="11.125" style="6" customWidth="1"/>
    <col min="8" max="8" width="15" style="6" customWidth="1"/>
    <col min="9" max="9" width="7.5" style="1" customWidth="1"/>
    <col min="10" max="10" width="6.25" style="1" customWidth="1"/>
    <col min="11" max="16384" width="9" style="1"/>
  </cols>
  <sheetData>
    <row r="1" s="1" customFormat="1" ht="27" customHeight="1" spans="1:10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</row>
    <row r="2" s="2" customFormat="1" ht="18" customHeight="1" spans="1:10">
      <c r="A2" s="10" t="s">
        <v>1</v>
      </c>
      <c r="B2" s="11" t="s">
        <v>2</v>
      </c>
      <c r="C2" s="10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10" t="s">
        <v>9</v>
      </c>
      <c r="J2" s="10" t="s">
        <v>10</v>
      </c>
    </row>
    <row r="3" s="3" customFormat="1" ht="15" customHeight="1" spans="1:10">
      <c r="A3" s="14">
        <v>1</v>
      </c>
      <c r="B3" s="15" t="s">
        <v>11</v>
      </c>
      <c r="C3" s="15" t="str">
        <f>"25082301002"</f>
        <v>25082301002</v>
      </c>
      <c r="D3" s="16">
        <v>67.5</v>
      </c>
      <c r="E3" s="16">
        <f t="shared" ref="E3:E29" si="0">D3*0.4</f>
        <v>27</v>
      </c>
      <c r="F3" s="17" t="s">
        <v>12</v>
      </c>
      <c r="G3" s="16">
        <v>74.4</v>
      </c>
      <c r="H3" s="16">
        <f t="shared" ref="H3:H29" si="1">G3*0.6</f>
        <v>44.64</v>
      </c>
      <c r="I3" s="14">
        <f t="shared" ref="I3:I29" si="2">E3+H3</f>
        <v>71.64</v>
      </c>
      <c r="J3" s="18"/>
    </row>
    <row r="4" s="1" customFormat="1" ht="15" customHeight="1" spans="1:10">
      <c r="A4" s="14">
        <v>2</v>
      </c>
      <c r="B4" s="15" t="s">
        <v>11</v>
      </c>
      <c r="C4" s="15" t="str">
        <f>"25082301009"</f>
        <v>25082301009</v>
      </c>
      <c r="D4" s="16">
        <v>68.5</v>
      </c>
      <c r="E4" s="16">
        <f t="shared" si="0"/>
        <v>27.4</v>
      </c>
      <c r="F4" s="17" t="s">
        <v>13</v>
      </c>
      <c r="G4" s="16">
        <v>73.7</v>
      </c>
      <c r="H4" s="16">
        <f t="shared" si="1"/>
        <v>44.22</v>
      </c>
      <c r="I4" s="14">
        <f t="shared" si="2"/>
        <v>71.62</v>
      </c>
      <c r="J4" s="19"/>
    </row>
    <row r="5" s="1" customFormat="1" ht="15" customHeight="1" spans="1:10">
      <c r="A5" s="14">
        <v>3</v>
      </c>
      <c r="B5" s="15" t="s">
        <v>11</v>
      </c>
      <c r="C5" s="15" t="str">
        <f>"25082301011"</f>
        <v>25082301011</v>
      </c>
      <c r="D5" s="16">
        <v>68</v>
      </c>
      <c r="E5" s="16">
        <f t="shared" si="0"/>
        <v>27.2</v>
      </c>
      <c r="F5" s="17" t="s">
        <v>14</v>
      </c>
      <c r="G5" s="16">
        <v>73.2</v>
      </c>
      <c r="H5" s="16">
        <f t="shared" si="1"/>
        <v>43.92</v>
      </c>
      <c r="I5" s="14">
        <f t="shared" si="2"/>
        <v>71.12</v>
      </c>
      <c r="J5" s="19"/>
    </row>
    <row r="6" s="3" customFormat="1" ht="15" customHeight="1" spans="1:10">
      <c r="A6" s="14">
        <v>4</v>
      </c>
      <c r="B6" s="15" t="s">
        <v>15</v>
      </c>
      <c r="C6" s="15" t="str">
        <f>"25082301013"</f>
        <v>25082301013</v>
      </c>
      <c r="D6" s="16">
        <v>67</v>
      </c>
      <c r="E6" s="16">
        <f t="shared" si="0"/>
        <v>26.8</v>
      </c>
      <c r="F6" s="17" t="s">
        <v>16</v>
      </c>
      <c r="G6" s="16">
        <v>74</v>
      </c>
      <c r="H6" s="16">
        <f t="shared" si="1"/>
        <v>44.4</v>
      </c>
      <c r="I6" s="16">
        <f t="shared" si="2"/>
        <v>71.2</v>
      </c>
      <c r="J6" s="18"/>
    </row>
    <row r="7" s="1" customFormat="1" ht="15" customHeight="1" spans="1:10">
      <c r="A7" s="14">
        <v>5</v>
      </c>
      <c r="B7" s="15" t="s">
        <v>15</v>
      </c>
      <c r="C7" s="15" t="str">
        <f>"25082301017"</f>
        <v>25082301017</v>
      </c>
      <c r="D7" s="16">
        <v>65</v>
      </c>
      <c r="E7" s="16">
        <f t="shared" si="0"/>
        <v>26</v>
      </c>
      <c r="F7" s="17" t="s">
        <v>17</v>
      </c>
      <c r="G7" s="16">
        <v>74.8</v>
      </c>
      <c r="H7" s="16">
        <f t="shared" si="1"/>
        <v>44.88</v>
      </c>
      <c r="I7" s="14">
        <f t="shared" si="2"/>
        <v>70.88</v>
      </c>
      <c r="J7" s="19"/>
    </row>
    <row r="8" s="1" customFormat="1" ht="15" customHeight="1" spans="1:10">
      <c r="A8" s="14">
        <v>6</v>
      </c>
      <c r="B8" s="15" t="s">
        <v>15</v>
      </c>
      <c r="C8" s="15" t="str">
        <f>"25082301015"</f>
        <v>25082301015</v>
      </c>
      <c r="D8" s="16">
        <v>65.5</v>
      </c>
      <c r="E8" s="16">
        <f t="shared" si="0"/>
        <v>26.2</v>
      </c>
      <c r="F8" s="17" t="s">
        <v>18</v>
      </c>
      <c r="G8" s="16">
        <v>73.8</v>
      </c>
      <c r="H8" s="16">
        <f t="shared" si="1"/>
        <v>44.28</v>
      </c>
      <c r="I8" s="14">
        <f t="shared" si="2"/>
        <v>70.48</v>
      </c>
      <c r="J8" s="19"/>
    </row>
    <row r="9" s="3" customFormat="1" ht="15" customHeight="1" spans="1:10">
      <c r="A9" s="14">
        <v>7</v>
      </c>
      <c r="B9" s="15" t="s">
        <v>19</v>
      </c>
      <c r="C9" s="15" t="str">
        <f>"25082301023"</f>
        <v>25082301023</v>
      </c>
      <c r="D9" s="16">
        <v>65</v>
      </c>
      <c r="E9" s="16">
        <f t="shared" si="0"/>
        <v>26</v>
      </c>
      <c r="F9" s="17" t="s">
        <v>20</v>
      </c>
      <c r="G9" s="16">
        <v>77.4</v>
      </c>
      <c r="H9" s="16">
        <f t="shared" si="1"/>
        <v>46.44</v>
      </c>
      <c r="I9" s="14">
        <f t="shared" si="2"/>
        <v>72.44</v>
      </c>
      <c r="J9" s="18"/>
    </row>
    <row r="10" s="1" customFormat="1" ht="15" customHeight="1" spans="1:10">
      <c r="A10" s="14">
        <v>8</v>
      </c>
      <c r="B10" s="15" t="s">
        <v>19</v>
      </c>
      <c r="C10" s="15" t="str">
        <f>"25082301019"</f>
        <v>25082301019</v>
      </c>
      <c r="D10" s="16">
        <v>66</v>
      </c>
      <c r="E10" s="16">
        <f t="shared" si="0"/>
        <v>26.4</v>
      </c>
      <c r="F10" s="17" t="s">
        <v>21</v>
      </c>
      <c r="G10" s="16">
        <v>73.9</v>
      </c>
      <c r="H10" s="16">
        <f t="shared" si="1"/>
        <v>44.34</v>
      </c>
      <c r="I10" s="14">
        <f t="shared" si="2"/>
        <v>70.74</v>
      </c>
      <c r="J10" s="19"/>
    </row>
    <row r="11" s="1" customFormat="1" ht="15" customHeight="1" spans="1:10">
      <c r="A11" s="14">
        <v>9</v>
      </c>
      <c r="B11" s="15" t="s">
        <v>19</v>
      </c>
      <c r="C11" s="15" t="str">
        <f>"25082301020"</f>
        <v>25082301020</v>
      </c>
      <c r="D11" s="16">
        <v>64</v>
      </c>
      <c r="E11" s="16">
        <f t="shared" si="0"/>
        <v>25.6</v>
      </c>
      <c r="F11" s="17" t="s">
        <v>22</v>
      </c>
      <c r="G11" s="16">
        <v>73.1</v>
      </c>
      <c r="H11" s="16">
        <f t="shared" si="1"/>
        <v>43.86</v>
      </c>
      <c r="I11" s="14">
        <f t="shared" si="2"/>
        <v>69.46</v>
      </c>
      <c r="J11" s="19"/>
    </row>
    <row r="12" s="3" customFormat="1" ht="15" customHeight="1" spans="1:10">
      <c r="A12" s="14">
        <v>10</v>
      </c>
      <c r="B12" s="15" t="s">
        <v>23</v>
      </c>
      <c r="C12" s="15" t="str">
        <f>"25082301030"</f>
        <v>25082301030</v>
      </c>
      <c r="D12" s="16">
        <v>75</v>
      </c>
      <c r="E12" s="16">
        <f t="shared" si="0"/>
        <v>30</v>
      </c>
      <c r="F12" s="17" t="s">
        <v>24</v>
      </c>
      <c r="G12" s="16">
        <v>72.8</v>
      </c>
      <c r="H12" s="16">
        <f t="shared" si="1"/>
        <v>43.68</v>
      </c>
      <c r="I12" s="14">
        <f t="shared" si="2"/>
        <v>73.68</v>
      </c>
      <c r="J12" s="18"/>
    </row>
    <row r="13" s="1" customFormat="1" ht="15" customHeight="1" spans="1:10">
      <c r="A13" s="14">
        <v>11</v>
      </c>
      <c r="B13" s="15" t="s">
        <v>23</v>
      </c>
      <c r="C13" s="15" t="str">
        <f>"25082301027"</f>
        <v>25082301027</v>
      </c>
      <c r="D13" s="16">
        <v>65.5</v>
      </c>
      <c r="E13" s="16">
        <f t="shared" si="0"/>
        <v>26.2</v>
      </c>
      <c r="F13" s="17" t="s">
        <v>25</v>
      </c>
      <c r="G13" s="16">
        <v>72.9</v>
      </c>
      <c r="H13" s="16">
        <f t="shared" si="1"/>
        <v>43.74</v>
      </c>
      <c r="I13" s="14">
        <f t="shared" si="2"/>
        <v>69.94</v>
      </c>
      <c r="J13" s="19"/>
    </row>
    <row r="14" s="1" customFormat="1" ht="15" customHeight="1" spans="1:10">
      <c r="A14" s="14">
        <v>12</v>
      </c>
      <c r="B14" s="15" t="s">
        <v>23</v>
      </c>
      <c r="C14" s="15" t="str">
        <f>"25082301026"</f>
        <v>25082301026</v>
      </c>
      <c r="D14" s="16">
        <v>61.5</v>
      </c>
      <c r="E14" s="16">
        <f t="shared" si="0"/>
        <v>24.6</v>
      </c>
      <c r="F14" s="17" t="s">
        <v>26</v>
      </c>
      <c r="G14" s="16">
        <v>74.1</v>
      </c>
      <c r="H14" s="16">
        <f t="shared" si="1"/>
        <v>44.46</v>
      </c>
      <c r="I14" s="14">
        <f t="shared" si="2"/>
        <v>69.06</v>
      </c>
      <c r="J14" s="19"/>
    </row>
    <row r="15" s="3" customFormat="1" ht="15" customHeight="1" spans="1:10">
      <c r="A15" s="14">
        <v>13</v>
      </c>
      <c r="B15" s="15" t="s">
        <v>27</v>
      </c>
      <c r="C15" s="15" t="str">
        <f>"25082302017"</f>
        <v>25082302017</v>
      </c>
      <c r="D15" s="16">
        <v>66.5</v>
      </c>
      <c r="E15" s="16">
        <f t="shared" si="0"/>
        <v>26.6</v>
      </c>
      <c r="F15" s="17" t="s">
        <v>28</v>
      </c>
      <c r="G15" s="16">
        <v>76.2</v>
      </c>
      <c r="H15" s="16">
        <f t="shared" si="1"/>
        <v>45.72</v>
      </c>
      <c r="I15" s="14">
        <f t="shared" si="2"/>
        <v>72.32</v>
      </c>
      <c r="J15" s="18"/>
    </row>
    <row r="16" s="1" customFormat="1" ht="15" customHeight="1" spans="1:10">
      <c r="A16" s="14">
        <v>14</v>
      </c>
      <c r="B16" s="15" t="s">
        <v>27</v>
      </c>
      <c r="C16" s="15" t="str">
        <f>"25082302009"</f>
        <v>25082302009</v>
      </c>
      <c r="D16" s="16">
        <v>67.5</v>
      </c>
      <c r="E16" s="16">
        <f t="shared" si="0"/>
        <v>27</v>
      </c>
      <c r="F16" s="17" t="s">
        <v>29</v>
      </c>
      <c r="G16" s="16">
        <v>75.5</v>
      </c>
      <c r="H16" s="16">
        <f t="shared" si="1"/>
        <v>45.3</v>
      </c>
      <c r="I16" s="16">
        <f t="shared" si="2"/>
        <v>72.3</v>
      </c>
      <c r="J16" s="19"/>
    </row>
    <row r="17" s="1" customFormat="1" ht="15" customHeight="1" spans="1:10">
      <c r="A17" s="14">
        <v>15</v>
      </c>
      <c r="B17" s="15" t="s">
        <v>27</v>
      </c>
      <c r="C17" s="15" t="str">
        <f>"25082302011"</f>
        <v>25082302011</v>
      </c>
      <c r="D17" s="16">
        <v>68.5</v>
      </c>
      <c r="E17" s="16">
        <f t="shared" si="0"/>
        <v>27.4</v>
      </c>
      <c r="F17" s="17" t="s">
        <v>30</v>
      </c>
      <c r="G17" s="16">
        <v>74.1</v>
      </c>
      <c r="H17" s="16">
        <f t="shared" si="1"/>
        <v>44.46</v>
      </c>
      <c r="I17" s="14">
        <f t="shared" si="2"/>
        <v>71.86</v>
      </c>
      <c r="J17" s="19"/>
    </row>
    <row r="18" s="3" customFormat="1" ht="15" customHeight="1" spans="1:10">
      <c r="A18" s="14">
        <v>16</v>
      </c>
      <c r="B18" s="15" t="s">
        <v>31</v>
      </c>
      <c r="C18" s="15" t="str">
        <f>"25082302024"</f>
        <v>25082302024</v>
      </c>
      <c r="D18" s="16">
        <v>66</v>
      </c>
      <c r="E18" s="16">
        <f t="shared" si="0"/>
        <v>26.4</v>
      </c>
      <c r="F18" s="17" t="s">
        <v>32</v>
      </c>
      <c r="G18" s="16">
        <v>71.7</v>
      </c>
      <c r="H18" s="16">
        <f t="shared" si="1"/>
        <v>43.02</v>
      </c>
      <c r="I18" s="14">
        <f t="shared" si="2"/>
        <v>69.42</v>
      </c>
      <c r="J18" s="18"/>
    </row>
    <row r="19" s="1" customFormat="1" ht="15" customHeight="1" spans="1:10">
      <c r="A19" s="14">
        <v>17</v>
      </c>
      <c r="B19" s="15" t="s">
        <v>31</v>
      </c>
      <c r="C19" s="15" t="str">
        <f>"25082302020"</f>
        <v>25082302020</v>
      </c>
      <c r="D19" s="16">
        <v>61.5</v>
      </c>
      <c r="E19" s="16">
        <f t="shared" si="0"/>
        <v>24.6</v>
      </c>
      <c r="F19" s="17" t="s">
        <v>33</v>
      </c>
      <c r="G19" s="16">
        <v>73.8</v>
      </c>
      <c r="H19" s="16">
        <f t="shared" si="1"/>
        <v>44.28</v>
      </c>
      <c r="I19" s="14">
        <f t="shared" si="2"/>
        <v>68.88</v>
      </c>
      <c r="J19" s="19"/>
    </row>
    <row r="20" s="1" customFormat="1" ht="15" customHeight="1" spans="1:10">
      <c r="A20" s="14">
        <v>18</v>
      </c>
      <c r="B20" s="15" t="s">
        <v>31</v>
      </c>
      <c r="C20" s="15" t="str">
        <f>"25082302021"</f>
        <v>25082302021</v>
      </c>
      <c r="D20" s="16">
        <v>62</v>
      </c>
      <c r="E20" s="16">
        <f t="shared" si="0"/>
        <v>24.8</v>
      </c>
      <c r="F20" s="17" t="s">
        <v>34</v>
      </c>
      <c r="G20" s="16">
        <v>70.3</v>
      </c>
      <c r="H20" s="16">
        <f t="shared" si="1"/>
        <v>42.18</v>
      </c>
      <c r="I20" s="14">
        <f t="shared" si="2"/>
        <v>66.98</v>
      </c>
      <c r="J20" s="19"/>
    </row>
    <row r="21" s="3" customFormat="1" ht="15" customHeight="1" spans="1:10">
      <c r="A21" s="14">
        <v>19</v>
      </c>
      <c r="B21" s="15" t="s">
        <v>35</v>
      </c>
      <c r="C21" s="15" t="str">
        <f>"25082302029"</f>
        <v>25082302029</v>
      </c>
      <c r="D21" s="16">
        <v>69</v>
      </c>
      <c r="E21" s="16">
        <f t="shared" si="0"/>
        <v>27.6</v>
      </c>
      <c r="F21" s="17" t="s">
        <v>36</v>
      </c>
      <c r="G21" s="16">
        <v>75.2</v>
      </c>
      <c r="H21" s="16">
        <f t="shared" si="1"/>
        <v>45.12</v>
      </c>
      <c r="I21" s="14">
        <f t="shared" si="2"/>
        <v>72.72</v>
      </c>
      <c r="J21" s="18"/>
    </row>
    <row r="22" s="1" customFormat="1" ht="15" customHeight="1" spans="1:10">
      <c r="A22" s="14">
        <v>20</v>
      </c>
      <c r="B22" s="15" t="s">
        <v>35</v>
      </c>
      <c r="C22" s="15" t="str">
        <f>"25082302026"</f>
        <v>25082302026</v>
      </c>
      <c r="D22" s="16">
        <v>72.5</v>
      </c>
      <c r="E22" s="16">
        <f t="shared" si="0"/>
        <v>29</v>
      </c>
      <c r="F22" s="17" t="s">
        <v>37</v>
      </c>
      <c r="G22" s="16">
        <v>71.6</v>
      </c>
      <c r="H22" s="16">
        <f t="shared" si="1"/>
        <v>42.96</v>
      </c>
      <c r="I22" s="14">
        <f t="shared" si="2"/>
        <v>71.96</v>
      </c>
      <c r="J22" s="19"/>
    </row>
    <row r="23" s="1" customFormat="1" ht="15" customHeight="1" spans="1:10">
      <c r="A23" s="14">
        <v>21</v>
      </c>
      <c r="B23" s="15" t="s">
        <v>35</v>
      </c>
      <c r="C23" s="15" t="str">
        <f>"25082302030"</f>
        <v>25082302030</v>
      </c>
      <c r="D23" s="16">
        <v>70</v>
      </c>
      <c r="E23" s="16">
        <f t="shared" si="0"/>
        <v>28</v>
      </c>
      <c r="F23" s="17" t="s">
        <v>38</v>
      </c>
      <c r="G23" s="16">
        <v>70.6</v>
      </c>
      <c r="H23" s="16">
        <f t="shared" si="1"/>
        <v>42.36</v>
      </c>
      <c r="I23" s="14">
        <f t="shared" si="2"/>
        <v>70.36</v>
      </c>
      <c r="J23" s="19"/>
    </row>
    <row r="24" s="4" customFormat="1" ht="15" customHeight="1" spans="1:10">
      <c r="A24" s="14">
        <v>22</v>
      </c>
      <c r="B24" s="15" t="s">
        <v>39</v>
      </c>
      <c r="C24" s="15" t="str">
        <f>"25082303029"</f>
        <v>25082303029</v>
      </c>
      <c r="D24" s="16">
        <v>78</v>
      </c>
      <c r="E24" s="16">
        <f t="shared" si="0"/>
        <v>31.2</v>
      </c>
      <c r="F24" s="14">
        <v>7</v>
      </c>
      <c r="G24" s="16">
        <v>80.2</v>
      </c>
      <c r="H24" s="16">
        <f t="shared" si="1"/>
        <v>48.12</v>
      </c>
      <c r="I24" s="14">
        <f t="shared" si="2"/>
        <v>79.32</v>
      </c>
      <c r="J24" s="20"/>
    </row>
    <row r="25" s="4" customFormat="1" ht="15" customHeight="1" spans="1:10">
      <c r="A25" s="14">
        <v>23</v>
      </c>
      <c r="B25" s="15" t="s">
        <v>39</v>
      </c>
      <c r="C25" s="15" t="str">
        <f>"25082303011"</f>
        <v>25082303011</v>
      </c>
      <c r="D25" s="16">
        <v>75</v>
      </c>
      <c r="E25" s="16">
        <f t="shared" si="0"/>
        <v>30</v>
      </c>
      <c r="F25" s="14">
        <v>6</v>
      </c>
      <c r="G25" s="16">
        <v>74.2</v>
      </c>
      <c r="H25" s="16">
        <f t="shared" si="1"/>
        <v>44.52</v>
      </c>
      <c r="I25" s="14">
        <f t="shared" si="2"/>
        <v>74.52</v>
      </c>
      <c r="J25" s="20"/>
    </row>
    <row r="26" s="5" customFormat="1" ht="15" customHeight="1" spans="1:10">
      <c r="A26" s="14">
        <v>24</v>
      </c>
      <c r="B26" s="15" t="s">
        <v>39</v>
      </c>
      <c r="C26" s="15" t="str">
        <f>"25082303007"</f>
        <v>25082303007</v>
      </c>
      <c r="D26" s="16">
        <v>76.5</v>
      </c>
      <c r="E26" s="16">
        <f t="shared" si="0"/>
        <v>30.6</v>
      </c>
      <c r="F26" s="14">
        <v>13</v>
      </c>
      <c r="G26" s="16">
        <v>72.7</v>
      </c>
      <c r="H26" s="16">
        <f t="shared" si="1"/>
        <v>43.62</v>
      </c>
      <c r="I26" s="14">
        <f t="shared" si="2"/>
        <v>74.22</v>
      </c>
      <c r="J26" s="10"/>
    </row>
    <row r="27" s="5" customFormat="1" ht="15" customHeight="1" spans="1:10">
      <c r="A27" s="14">
        <v>25</v>
      </c>
      <c r="B27" s="15" t="s">
        <v>39</v>
      </c>
      <c r="C27" s="15" t="str">
        <f>"25082304021"</f>
        <v>25082304021</v>
      </c>
      <c r="D27" s="16">
        <v>72</v>
      </c>
      <c r="E27" s="16">
        <f t="shared" si="0"/>
        <v>28.8</v>
      </c>
      <c r="F27" s="14">
        <v>23</v>
      </c>
      <c r="G27" s="16">
        <v>74</v>
      </c>
      <c r="H27" s="16">
        <f t="shared" si="1"/>
        <v>44.4</v>
      </c>
      <c r="I27" s="16">
        <f t="shared" si="2"/>
        <v>73.2</v>
      </c>
      <c r="J27" s="10"/>
    </row>
    <row r="28" s="5" customFormat="1" ht="15" customHeight="1" spans="1:10">
      <c r="A28" s="14">
        <v>26</v>
      </c>
      <c r="B28" s="15" t="s">
        <v>39</v>
      </c>
      <c r="C28" s="15" t="str">
        <f>"25082304030"</f>
        <v>25082304030</v>
      </c>
      <c r="D28" s="16">
        <v>70</v>
      </c>
      <c r="E28" s="16">
        <f t="shared" si="0"/>
        <v>28</v>
      </c>
      <c r="F28" s="14">
        <v>14</v>
      </c>
      <c r="G28" s="16">
        <v>74.2</v>
      </c>
      <c r="H28" s="16">
        <f t="shared" si="1"/>
        <v>44.52</v>
      </c>
      <c r="I28" s="14">
        <f t="shared" si="2"/>
        <v>72.52</v>
      </c>
      <c r="J28" s="10"/>
    </row>
    <row r="29" s="5" customFormat="1" ht="15" customHeight="1" spans="1:10">
      <c r="A29" s="14">
        <v>27</v>
      </c>
      <c r="B29" s="15" t="s">
        <v>39</v>
      </c>
      <c r="C29" s="15" t="str">
        <f>"25082305001"</f>
        <v>25082305001</v>
      </c>
      <c r="D29" s="16">
        <v>71.5</v>
      </c>
      <c r="E29" s="16">
        <f t="shared" si="0"/>
        <v>28.6</v>
      </c>
      <c r="F29" s="14">
        <v>9</v>
      </c>
      <c r="G29" s="16">
        <v>72.9</v>
      </c>
      <c r="H29" s="16">
        <f t="shared" si="1"/>
        <v>43.74</v>
      </c>
      <c r="I29" s="14">
        <f t="shared" si="2"/>
        <v>72.34</v>
      </c>
      <c r="J29" s="10"/>
    </row>
    <row r="30" s="5" customFormat="1"/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memory°</cp:lastModifiedBy>
  <dcterms:created xsi:type="dcterms:W3CDTF">2025-09-08T01:24:00Z</dcterms:created>
  <dcterms:modified xsi:type="dcterms:W3CDTF">2025-09-08T03:07:27Z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A808C6E53DD84A2C9F25B680E9EDC739_11</vt:lpwstr>
  </property>
  <property fmtid="{D5CDD505-2E9C-101B-9397-08002B2CF9AE}" pid="3" name="KSOProductBuildVer">
    <vt:lpwstr>2052-12.1.0.22529</vt:lpwstr>
  </property>
</Properties>
</file>