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180"/>
  </bookViews>
  <sheets>
    <sheet name=" " sheetId="3" r:id="rId1"/>
  </sheets>
  <definedNames>
    <definedName name="_xlnm._FilterDatabase" localSheetId="0" hidden="1">' '!$A$3:$F$30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/>
  <c r="B27"/>
  <c r="E26"/>
  <c r="B26"/>
  <c r="E23"/>
  <c r="B23"/>
  <c r="E21"/>
  <c r="B21"/>
  <c r="E20"/>
  <c r="B20"/>
  <c r="E19"/>
  <c r="B19"/>
  <c r="E18"/>
  <c r="B18"/>
  <c r="E17"/>
  <c r="B17"/>
  <c r="E15"/>
  <c r="B15"/>
  <c r="E10"/>
  <c r="B10"/>
  <c r="E7"/>
  <c r="B7"/>
  <c r="E6"/>
  <c r="B6"/>
  <c r="E5"/>
  <c r="B5"/>
  <c r="E30"/>
  <c r="B30"/>
  <c r="E29"/>
  <c r="B29"/>
  <c r="E28"/>
  <c r="B28"/>
  <c r="E25"/>
  <c r="B25"/>
  <c r="E13"/>
  <c r="B13"/>
  <c r="E12"/>
  <c r="B12"/>
  <c r="E11"/>
  <c r="B11"/>
</calcChain>
</file>

<file path=xl/sharedStrings.xml><?xml version="1.0" encoding="utf-8"?>
<sst xmlns="http://schemas.openxmlformats.org/spreadsheetml/2006/main" count="76" uniqueCount="44">
  <si>
    <t>序号</t>
  </si>
  <si>
    <t>岗位代码</t>
  </si>
  <si>
    <t>岗位名称</t>
  </si>
  <si>
    <t>招聘单位</t>
  </si>
  <si>
    <t>姓名</t>
  </si>
  <si>
    <t>050105</t>
  </si>
  <si>
    <t>初中道德与法治</t>
  </si>
  <si>
    <t>蚌埠第八中学初中部</t>
  </si>
  <si>
    <t>王雅梅</t>
  </si>
  <si>
    <t>毕思艺</t>
  </si>
  <si>
    <t>初中历史</t>
  </si>
  <si>
    <t>初中生物学</t>
  </si>
  <si>
    <t>初中数学</t>
  </si>
  <si>
    <t>初中体育与健康</t>
  </si>
  <si>
    <t>初中物理</t>
  </si>
  <si>
    <t>初中英语</t>
  </si>
  <si>
    <t>050101</t>
  </si>
  <si>
    <t>初中语文</t>
  </si>
  <si>
    <t>庞骏</t>
  </si>
  <si>
    <t>蚌埠第二十中学</t>
  </si>
  <si>
    <t>050302</t>
  </si>
  <si>
    <t>张仪</t>
  </si>
  <si>
    <t>蚌埠第十八中学初中部</t>
  </si>
  <si>
    <t>050201</t>
  </si>
  <si>
    <t>王雪纯</t>
  </si>
  <si>
    <t>小学音乐</t>
  </si>
  <si>
    <t>蚌埠市后场小学</t>
  </si>
  <si>
    <t>050701</t>
  </si>
  <si>
    <t>小学语文</t>
  </si>
  <si>
    <t>袁婷婷</t>
  </si>
  <si>
    <t>小学体育与健康</t>
  </si>
  <si>
    <t>蚌埠市淮上实验小学</t>
  </si>
  <si>
    <t>050601</t>
  </si>
  <si>
    <t>赵海玲</t>
  </si>
  <si>
    <t>蚌埠市梅桥中学</t>
  </si>
  <si>
    <t>蚌埠市吴安小学</t>
  </si>
  <si>
    <t>小学数学</t>
  </si>
  <si>
    <t>蚌埠市星河小学</t>
  </si>
  <si>
    <t>小学信息科技</t>
  </si>
  <si>
    <t>蚌埠市正街小学</t>
  </si>
  <si>
    <t>淮上区沫河口中心小学</t>
  </si>
  <si>
    <t xml:space="preserve">附件： </t>
    <phoneticPr fontId="2" type="noConversion"/>
  </si>
  <si>
    <t xml:space="preserve"> 专业测试成绩</t>
    <phoneticPr fontId="2" type="noConversion"/>
  </si>
  <si>
    <t>蚌埠市淮上区中小学校2025年“校园招聘”拟参加体检人员名单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</si>
</sst>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sz val="1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9" workbookViewId="0">
      <selection activeCell="D41" sqref="D41"/>
    </sheetView>
  </sheetViews>
  <sheetFormatPr defaultColWidth="8.625" defaultRowHeight="13.5"/>
  <cols>
    <col min="1" max="1" width="8.625" style="3"/>
    <col min="2" max="2" width="10.75" style="4" customWidth="1"/>
    <col min="3" max="3" width="20.25" style="4" customWidth="1"/>
    <col min="4" max="4" width="24.125" style="4" customWidth="1"/>
    <col min="5" max="5" width="9.5" style="4" customWidth="1"/>
    <col min="6" max="6" width="15.25" style="1" customWidth="1"/>
    <col min="7" max="16384" width="8.625" style="1"/>
  </cols>
  <sheetData>
    <row r="1" spans="1:6" ht="24" customHeight="1">
      <c r="A1" s="9" t="s">
        <v>41</v>
      </c>
    </row>
    <row r="2" spans="1:6" ht="36.75" customHeight="1">
      <c r="A2" s="10" t="s">
        <v>43</v>
      </c>
      <c r="B2" s="10"/>
      <c r="C2" s="10"/>
      <c r="D2" s="10"/>
      <c r="E2" s="10"/>
      <c r="F2" s="10"/>
    </row>
    <row r="3" spans="1:6" ht="23.1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42</v>
      </c>
    </row>
    <row r="4" spans="1:6" s="2" customFormat="1" ht="23.1" customHeight="1">
      <c r="A4" s="7">
        <v>1</v>
      </c>
      <c r="B4" s="7" t="s">
        <v>16</v>
      </c>
      <c r="C4" s="7" t="s">
        <v>17</v>
      </c>
      <c r="D4" s="7" t="s">
        <v>7</v>
      </c>
      <c r="E4" s="7" t="s">
        <v>18</v>
      </c>
      <c r="F4" s="7">
        <v>87.06</v>
      </c>
    </row>
    <row r="5" spans="1:6" s="2" customFormat="1" ht="23.1" customHeight="1">
      <c r="A5" s="7">
        <v>2</v>
      </c>
      <c r="B5" s="7" t="str">
        <f t="shared" ref="B5" si="0">"050102"</f>
        <v>050102</v>
      </c>
      <c r="C5" s="7" t="s">
        <v>12</v>
      </c>
      <c r="D5" s="7" t="s">
        <v>7</v>
      </c>
      <c r="E5" s="7" t="str">
        <f>"赵弟"</f>
        <v>赵弟</v>
      </c>
      <c r="F5" s="7">
        <v>86.67</v>
      </c>
    </row>
    <row r="6" spans="1:6" s="2" customFormat="1" ht="23.1" customHeight="1">
      <c r="A6" s="7">
        <v>3</v>
      </c>
      <c r="B6" s="7" t="str">
        <f t="shared" ref="B6" si="1">"050103"</f>
        <v>050103</v>
      </c>
      <c r="C6" s="7" t="s">
        <v>15</v>
      </c>
      <c r="D6" s="7" t="s">
        <v>7</v>
      </c>
      <c r="E6" s="7" t="str">
        <f>"张钰莹"</f>
        <v>张钰莹</v>
      </c>
      <c r="F6" s="7">
        <v>82.28</v>
      </c>
    </row>
    <row r="7" spans="1:6" s="2" customFormat="1" ht="23.1" customHeight="1">
      <c r="A7" s="7">
        <v>4</v>
      </c>
      <c r="B7" s="7" t="str">
        <f t="shared" ref="B7" si="2">"050104"</f>
        <v>050104</v>
      </c>
      <c r="C7" s="7" t="s">
        <v>14</v>
      </c>
      <c r="D7" s="7" t="s">
        <v>7</v>
      </c>
      <c r="E7" s="7" t="str">
        <f>"余志成"</f>
        <v>余志成</v>
      </c>
      <c r="F7" s="7">
        <v>84.05</v>
      </c>
    </row>
    <row r="8" spans="1:6" s="3" customFormat="1" ht="23.1" customHeight="1">
      <c r="A8" s="7">
        <v>5</v>
      </c>
      <c r="B8" s="7" t="s">
        <v>5</v>
      </c>
      <c r="C8" s="7" t="s">
        <v>6</v>
      </c>
      <c r="D8" s="7" t="s">
        <v>7</v>
      </c>
      <c r="E8" s="7" t="s">
        <v>8</v>
      </c>
      <c r="F8" s="7">
        <v>91.31</v>
      </c>
    </row>
    <row r="9" spans="1:6" s="2" customFormat="1" ht="23.1" customHeight="1">
      <c r="A9" s="7">
        <v>6</v>
      </c>
      <c r="B9" s="7" t="s">
        <v>5</v>
      </c>
      <c r="C9" s="7" t="s">
        <v>6</v>
      </c>
      <c r="D9" s="7" t="s">
        <v>7</v>
      </c>
      <c r="E9" s="7" t="s">
        <v>9</v>
      </c>
      <c r="F9" s="7">
        <v>90.97</v>
      </c>
    </row>
    <row r="10" spans="1:6" s="2" customFormat="1" ht="23.1" customHeight="1">
      <c r="A10" s="7">
        <v>7</v>
      </c>
      <c r="B10" s="7" t="str">
        <f t="shared" ref="B10" si="3">"050106"</f>
        <v>050106</v>
      </c>
      <c r="C10" s="7" t="s">
        <v>10</v>
      </c>
      <c r="D10" s="7" t="s">
        <v>7</v>
      </c>
      <c r="E10" s="7" t="str">
        <f>"高超"</f>
        <v>高超</v>
      </c>
      <c r="F10" s="7">
        <v>82.34</v>
      </c>
    </row>
    <row r="11" spans="1:6" s="2" customFormat="1" ht="23.1" customHeight="1">
      <c r="A11" s="7">
        <v>8</v>
      </c>
      <c r="B11" s="7" t="str">
        <f t="shared" ref="B11" si="4">"050107"</f>
        <v>050107</v>
      </c>
      <c r="C11" s="7" t="s">
        <v>11</v>
      </c>
      <c r="D11" s="7" t="s">
        <v>7</v>
      </c>
      <c r="E11" s="7" t="str">
        <f>"郑元晨"</f>
        <v>郑元晨</v>
      </c>
      <c r="F11" s="7">
        <v>86.98</v>
      </c>
    </row>
    <row r="12" spans="1:6" s="2" customFormat="1" ht="23.1" customHeight="1">
      <c r="A12" s="7">
        <v>9</v>
      </c>
      <c r="B12" s="7" t="str">
        <f t="shared" ref="B12:B13" si="5">"050108"</f>
        <v>050108</v>
      </c>
      <c r="C12" s="7" t="s">
        <v>13</v>
      </c>
      <c r="D12" s="7" t="s">
        <v>7</v>
      </c>
      <c r="E12" s="7" t="str">
        <f>"孔繁振"</f>
        <v>孔繁振</v>
      </c>
      <c r="F12" s="7">
        <v>86.88</v>
      </c>
    </row>
    <row r="13" spans="1:6" s="2" customFormat="1" ht="23.1" customHeight="1">
      <c r="A13" s="7">
        <v>10</v>
      </c>
      <c r="B13" s="7" t="str">
        <f t="shared" si="5"/>
        <v>050108</v>
      </c>
      <c r="C13" s="7" t="s">
        <v>13</v>
      </c>
      <c r="D13" s="7" t="s">
        <v>7</v>
      </c>
      <c r="E13" s="7" t="str">
        <f>"赵俊"</f>
        <v>赵俊</v>
      </c>
      <c r="F13" s="7">
        <v>84.47</v>
      </c>
    </row>
    <row r="14" spans="1:6" s="2" customFormat="1" ht="23.1" customHeight="1">
      <c r="A14" s="7">
        <v>11</v>
      </c>
      <c r="B14" s="7" t="s">
        <v>23</v>
      </c>
      <c r="C14" s="7" t="s">
        <v>17</v>
      </c>
      <c r="D14" s="7" t="s">
        <v>22</v>
      </c>
      <c r="E14" s="7" t="s">
        <v>24</v>
      </c>
      <c r="F14" s="7">
        <v>87.94</v>
      </c>
    </row>
    <row r="15" spans="1:6" s="2" customFormat="1" ht="23.1" customHeight="1">
      <c r="A15" s="7">
        <v>12</v>
      </c>
      <c r="B15" s="7" t="str">
        <f t="shared" ref="B15" si="6">"050202"</f>
        <v>050202</v>
      </c>
      <c r="C15" s="7" t="s">
        <v>13</v>
      </c>
      <c r="D15" s="7" t="s">
        <v>22</v>
      </c>
      <c r="E15" s="7" t="str">
        <f>"徐尚"</f>
        <v>徐尚</v>
      </c>
      <c r="F15" s="7">
        <v>81</v>
      </c>
    </row>
    <row r="16" spans="1:6" s="2" customFormat="1" ht="23.1" customHeight="1">
      <c r="A16" s="7">
        <v>13</v>
      </c>
      <c r="B16" s="7" t="s">
        <v>20</v>
      </c>
      <c r="C16" s="7" t="s">
        <v>17</v>
      </c>
      <c r="D16" s="7" t="s">
        <v>19</v>
      </c>
      <c r="E16" s="7" t="s">
        <v>21</v>
      </c>
      <c r="F16" s="7">
        <v>89.02</v>
      </c>
    </row>
    <row r="17" spans="1:6" s="2" customFormat="1" ht="23.1" customHeight="1">
      <c r="A17" s="7">
        <v>14</v>
      </c>
      <c r="B17" s="7" t="str">
        <f t="shared" ref="B17" si="7">"050303"</f>
        <v>050303</v>
      </c>
      <c r="C17" s="7" t="s">
        <v>12</v>
      </c>
      <c r="D17" s="7" t="s">
        <v>19</v>
      </c>
      <c r="E17" s="7" t="str">
        <f>"余晨冉"</f>
        <v>余晨冉</v>
      </c>
      <c r="F17" s="7">
        <v>83.48</v>
      </c>
    </row>
    <row r="18" spans="1:6" s="2" customFormat="1" ht="23.1" customHeight="1">
      <c r="A18" s="7">
        <v>15</v>
      </c>
      <c r="B18" s="7" t="str">
        <f t="shared" ref="B18" si="8">"050304"</f>
        <v>050304</v>
      </c>
      <c r="C18" s="7" t="s">
        <v>15</v>
      </c>
      <c r="D18" s="7" t="s">
        <v>19</v>
      </c>
      <c r="E18" s="7" t="str">
        <f>"黄新月"</f>
        <v>黄新月</v>
      </c>
      <c r="F18" s="7">
        <v>75.040000000000006</v>
      </c>
    </row>
    <row r="19" spans="1:6" s="2" customFormat="1" ht="23.1" customHeight="1">
      <c r="A19" s="7">
        <v>16</v>
      </c>
      <c r="B19" s="7" t="str">
        <f t="shared" ref="B19" si="9">"050301"</f>
        <v>050301</v>
      </c>
      <c r="C19" s="7" t="s">
        <v>6</v>
      </c>
      <c r="D19" s="7" t="s">
        <v>19</v>
      </c>
      <c r="E19" s="7" t="str">
        <f>"郑裕玲"</f>
        <v>郑裕玲</v>
      </c>
      <c r="F19" s="7">
        <v>86</v>
      </c>
    </row>
    <row r="20" spans="1:6" s="2" customFormat="1" ht="23.1" customHeight="1">
      <c r="A20" s="7">
        <v>17</v>
      </c>
      <c r="B20" s="7" t="str">
        <f t="shared" ref="B20" si="10">"050305"</f>
        <v>050305</v>
      </c>
      <c r="C20" s="7" t="s">
        <v>13</v>
      </c>
      <c r="D20" s="7" t="s">
        <v>19</v>
      </c>
      <c r="E20" s="7" t="str">
        <f>"邵鑫"</f>
        <v>邵鑫</v>
      </c>
      <c r="F20" s="7">
        <v>83.95</v>
      </c>
    </row>
    <row r="21" spans="1:6" s="2" customFormat="1" ht="23.1" customHeight="1">
      <c r="A21" s="7">
        <v>18</v>
      </c>
      <c r="B21" s="7" t="str">
        <f t="shared" ref="B21" si="11">"050401"</f>
        <v>050401</v>
      </c>
      <c r="C21" s="7" t="s">
        <v>12</v>
      </c>
      <c r="D21" s="7" t="s">
        <v>34</v>
      </c>
      <c r="E21" s="7" t="str">
        <f>"刘鸣宇"</f>
        <v>刘鸣宇</v>
      </c>
      <c r="F21" s="7">
        <v>86.24</v>
      </c>
    </row>
    <row r="22" spans="1:6" s="2" customFormat="1" ht="23.1" customHeight="1">
      <c r="A22" s="7">
        <v>19</v>
      </c>
      <c r="B22" s="7" t="s">
        <v>32</v>
      </c>
      <c r="C22" s="7" t="s">
        <v>28</v>
      </c>
      <c r="D22" s="7" t="s">
        <v>31</v>
      </c>
      <c r="E22" s="7" t="s">
        <v>33</v>
      </c>
      <c r="F22" s="7">
        <v>85.88</v>
      </c>
    </row>
    <row r="23" spans="1:6" s="2" customFormat="1" ht="23.1" customHeight="1">
      <c r="A23" s="7">
        <v>20</v>
      </c>
      <c r="B23" s="7" t="str">
        <f t="shared" ref="B23" si="12">"050602"</f>
        <v>050602</v>
      </c>
      <c r="C23" s="7" t="s">
        <v>30</v>
      </c>
      <c r="D23" s="7" t="s">
        <v>31</v>
      </c>
      <c r="E23" s="7" t="str">
        <f>"李科举"</f>
        <v>李科举</v>
      </c>
      <c r="F23" s="7">
        <v>81.459999999999994</v>
      </c>
    </row>
    <row r="24" spans="1:6" s="2" customFormat="1" ht="23.1" customHeight="1">
      <c r="A24" s="7">
        <v>21</v>
      </c>
      <c r="B24" s="7" t="s">
        <v>27</v>
      </c>
      <c r="C24" s="7" t="s">
        <v>28</v>
      </c>
      <c r="D24" s="7" t="s">
        <v>26</v>
      </c>
      <c r="E24" s="7" t="s">
        <v>29</v>
      </c>
      <c r="F24" s="7">
        <v>85.51</v>
      </c>
    </row>
    <row r="25" spans="1:6" s="2" customFormat="1" ht="23.1" customHeight="1">
      <c r="A25" s="7">
        <v>22</v>
      </c>
      <c r="B25" s="7" t="str">
        <f t="shared" ref="B25" si="13">"050702"</f>
        <v>050702</v>
      </c>
      <c r="C25" s="7" t="s">
        <v>25</v>
      </c>
      <c r="D25" s="7" t="s">
        <v>26</v>
      </c>
      <c r="E25" s="7" t="str">
        <f>"陈欣然"</f>
        <v>陈欣然</v>
      </c>
      <c r="F25" s="7">
        <v>85.29</v>
      </c>
    </row>
    <row r="26" spans="1:6" s="2" customFormat="1" ht="23.1" customHeight="1">
      <c r="A26" s="7">
        <v>23</v>
      </c>
      <c r="B26" s="7" t="str">
        <f t="shared" ref="B26" si="14">"050801"</f>
        <v>050801</v>
      </c>
      <c r="C26" s="7" t="s">
        <v>30</v>
      </c>
      <c r="D26" s="7" t="s">
        <v>37</v>
      </c>
      <c r="E26" s="7" t="str">
        <f>"吴聪"</f>
        <v>吴聪</v>
      </c>
      <c r="F26" s="7">
        <v>84.43</v>
      </c>
    </row>
    <row r="27" spans="1:6" s="2" customFormat="1" ht="23.1" customHeight="1">
      <c r="A27" s="7">
        <v>24</v>
      </c>
      <c r="B27" s="7" t="str">
        <f t="shared" ref="B27" si="15">"050802"</f>
        <v>050802</v>
      </c>
      <c r="C27" s="7" t="s">
        <v>36</v>
      </c>
      <c r="D27" s="7" t="s">
        <v>37</v>
      </c>
      <c r="E27" s="7" t="str">
        <f>"姜梓萌"</f>
        <v>姜梓萌</v>
      </c>
      <c r="F27" s="7">
        <v>84.08</v>
      </c>
    </row>
    <row r="28" spans="1:6" s="2" customFormat="1" ht="23.1" customHeight="1">
      <c r="A28" s="7">
        <v>25</v>
      </c>
      <c r="B28" s="7" t="str">
        <f t="shared" ref="B28" si="16">"050901"</f>
        <v>050901</v>
      </c>
      <c r="C28" s="7" t="s">
        <v>30</v>
      </c>
      <c r="D28" s="7" t="s">
        <v>35</v>
      </c>
      <c r="E28" s="7" t="str">
        <f>"宫泽国"</f>
        <v>宫泽国</v>
      </c>
      <c r="F28" s="7">
        <v>82.06</v>
      </c>
    </row>
    <row r="29" spans="1:6" s="2" customFormat="1" ht="23.1" customHeight="1">
      <c r="A29" s="7">
        <v>26</v>
      </c>
      <c r="B29" s="7" t="str">
        <f t="shared" ref="B29" si="17">"051001"</f>
        <v>051001</v>
      </c>
      <c r="C29" s="7" t="s">
        <v>38</v>
      </c>
      <c r="D29" s="7" t="s">
        <v>39</v>
      </c>
      <c r="E29" s="7" t="str">
        <f>"郝天赐"</f>
        <v>郝天赐</v>
      </c>
      <c r="F29" s="7">
        <v>82.78</v>
      </c>
    </row>
    <row r="30" spans="1:6" s="2" customFormat="1" ht="23.1" customHeight="1">
      <c r="A30" s="7">
        <v>27</v>
      </c>
      <c r="B30" s="7" t="str">
        <f t="shared" ref="B30" si="18">"051101"</f>
        <v>051101</v>
      </c>
      <c r="C30" s="7" t="s">
        <v>30</v>
      </c>
      <c r="D30" s="7" t="s">
        <v>40</v>
      </c>
      <c r="E30" s="7" t="str">
        <f>"郭素迪"</f>
        <v>郭素迪</v>
      </c>
      <c r="F30" s="8">
        <v>80.7</v>
      </c>
    </row>
  </sheetData>
  <mergeCells count="1">
    <mergeCell ref="A2:F2"/>
  </mergeCells>
  <phoneticPr fontId="2" type="noConversion"/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 年</dc:creator>
  <cp:lastModifiedBy>dreamsummit</cp:lastModifiedBy>
  <cp:lastPrinted>2025-08-05T01:50:51Z</cp:lastPrinted>
  <dcterms:created xsi:type="dcterms:W3CDTF">2025-07-28T07:13:00Z</dcterms:created>
  <dcterms:modified xsi:type="dcterms:W3CDTF">2025-08-05T02:16:42Z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25056436959D45D3AA8847C4DC45C62D_12</vt:lpwstr>
  </property>
  <property fmtid="{D5CDD505-2E9C-101B-9397-08002B2CF9AE}" pid="3" name="KSOProductBuildVer">
    <vt:lpwstr>2052-12.1.0.21915</vt:lpwstr>
  </property>
</Properties>
</file>