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<sst xmlns="http://schemas.openxmlformats.org/spreadsheetml/2006/main" count="24" uniqueCount="13">
  <si>
    <t>安徽蚌埠淮上经济开发区2023年公开招聘编外人员
面试成绩及总成绩</t>
  </si>
  <si>
    <t>序号</t>
  </si>
  <si>
    <t>准考证号</t>
  </si>
  <si>
    <t>岗位代码</t>
  </si>
  <si>
    <t>笔试成绩</t>
  </si>
  <si>
    <t>笔试成绩
（60%）</t>
  </si>
  <si>
    <t>抽签号</t>
  </si>
  <si>
    <t>面试成绩</t>
  </si>
  <si>
    <t>面试成绩
（40%）</t>
  </si>
  <si>
    <t>总分</t>
  </si>
  <si>
    <t>备注</t>
  </si>
  <si>
    <t>拟进入体检名单</t>
  </si>
  <si>
    <t>个人放弃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</si>
</sst>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方正大标宋简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0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K13" sqref="K13"/>
    </sheetView>
  </sheetViews>
  <sheetFormatPr defaultColWidth="9" defaultRowHeight="13.5"/>
  <cols>
    <col min="1" max="1" width="5" style="3" customWidth="1"/>
    <col min="2" max="2" width="13.5" style="3" customWidth="1"/>
    <col min="3" max="3" width="14.875" style="3" customWidth="1"/>
    <col min="4" max="4" width="10.625" style="3" customWidth="1"/>
    <col min="5" max="5" width="13.375" style="3" customWidth="1"/>
    <col min="6" max="6" width="11.25" style="3" customWidth="1"/>
    <col min="7" max="7" width="12.375" style="3" customWidth="1"/>
    <col min="8" max="8" width="14.625" style="3" customWidth="1"/>
    <col min="9" max="9" width="10.125" style="3" customWidth="1"/>
    <col min="10" max="10" width="19.25" style="3" customWidth="1"/>
    <col min="11" max="16384" width="9" style="1"/>
  </cols>
  <sheetData>
    <row r="1" s="1" customFormat="1" ht="6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s="1" customFormat="1" ht="24" customHeight="1" spans="1:10">
      <c r="A3" s="7">
        <v>1</v>
      </c>
      <c r="B3" s="8" t="str">
        <f>"20230801001"</f>
        <v>20230801001</v>
      </c>
      <c r="C3" s="8" t="str">
        <f>"HSJK20230801"</f>
        <v>HSJK20230801</v>
      </c>
      <c r="D3" s="9">
        <v>62.25</v>
      </c>
      <c r="E3" s="10">
        <f t="shared" ref="E3:E24" si="0">D3*0.6</f>
        <v>37.35</v>
      </c>
      <c r="F3" s="11">
        <v>7</v>
      </c>
      <c r="G3" s="12">
        <v>75</v>
      </c>
      <c r="H3" s="13">
        <f t="shared" ref="H3:H23" si="1">G3*0.4</f>
        <v>30</v>
      </c>
      <c r="I3" s="13">
        <f t="shared" ref="I3:I23" si="2">E3+H3</f>
        <v>67.35</v>
      </c>
      <c r="J3" s="11" t="s">
        <v>11</v>
      </c>
    </row>
    <row r="4" s="1" customFormat="1" ht="24" customHeight="1" spans="1:10">
      <c r="A4" s="7">
        <v>2</v>
      </c>
      <c r="B4" s="8" t="str">
        <f>"20230801003"</f>
        <v>20230801003</v>
      </c>
      <c r="C4" s="8" t="str">
        <f>"HSJK20230801"</f>
        <v>HSJK20230801</v>
      </c>
      <c r="D4" s="9">
        <v>71.75</v>
      </c>
      <c r="E4" s="10">
        <f t="shared" si="0"/>
        <v>43.05</v>
      </c>
      <c r="F4" s="11"/>
      <c r="G4" s="12"/>
      <c r="H4" s="11"/>
      <c r="I4" s="13"/>
      <c r="J4" s="11" t="s">
        <v>12</v>
      </c>
    </row>
    <row r="5" s="1" customFormat="1" ht="24" customHeight="1" spans="1:10">
      <c r="A5" s="7">
        <v>3</v>
      </c>
      <c r="B5" s="8" t="str">
        <f>"20230801002"</f>
        <v>20230801002</v>
      </c>
      <c r="C5" s="8" t="str">
        <f>"HSJK20230801"</f>
        <v>HSJK20230801</v>
      </c>
      <c r="D5" s="9">
        <v>42.75</v>
      </c>
      <c r="E5" s="10">
        <f t="shared" si="0"/>
        <v>25.65</v>
      </c>
      <c r="F5" s="7"/>
      <c r="G5" s="14"/>
      <c r="H5" s="11"/>
      <c r="I5" s="18"/>
      <c r="J5" s="11" t="s">
        <v>12</v>
      </c>
    </row>
    <row r="6" s="1" customFormat="1" ht="24" customHeight="1" spans="1:10">
      <c r="A6" s="7">
        <v>4</v>
      </c>
      <c r="B6" s="8" t="str">
        <f>"20230801004"</f>
        <v>20230801004</v>
      </c>
      <c r="C6" s="8" t="str">
        <f>"HSJK20230802"</f>
        <v>HSJK20230802</v>
      </c>
      <c r="D6" s="9">
        <v>67</v>
      </c>
      <c r="E6" s="10">
        <f t="shared" si="0"/>
        <v>40.2</v>
      </c>
      <c r="F6" s="11">
        <v>14</v>
      </c>
      <c r="G6" s="12">
        <v>75.8</v>
      </c>
      <c r="H6" s="13">
        <f t="shared" si="1"/>
        <v>30.32</v>
      </c>
      <c r="I6" s="13">
        <f t="shared" si="2"/>
        <v>70.52</v>
      </c>
      <c r="J6" s="11" t="s">
        <v>11</v>
      </c>
    </row>
    <row r="7" s="1" customFormat="1" ht="24" customHeight="1" spans="1:10">
      <c r="A7" s="7">
        <v>5</v>
      </c>
      <c r="B7" s="8" t="str">
        <f>"20230803008"</f>
        <v>20230803008</v>
      </c>
      <c r="C7" s="8" t="str">
        <f t="shared" ref="C7:C24" si="3">"HSJK20230803"</f>
        <v>HSJK20230803</v>
      </c>
      <c r="D7" s="9">
        <v>80</v>
      </c>
      <c r="E7" s="10">
        <f t="shared" si="0"/>
        <v>48</v>
      </c>
      <c r="F7" s="11">
        <v>11</v>
      </c>
      <c r="G7" s="12">
        <v>78.8</v>
      </c>
      <c r="H7" s="13">
        <f t="shared" si="1"/>
        <v>31.52</v>
      </c>
      <c r="I7" s="13">
        <f t="shared" si="2"/>
        <v>79.52</v>
      </c>
      <c r="J7" s="11" t="s">
        <v>11</v>
      </c>
    </row>
    <row r="8" s="1" customFormat="1" ht="24" customHeight="1" spans="1:10">
      <c r="A8" s="7">
        <v>6</v>
      </c>
      <c r="B8" s="8" t="str">
        <f>"20230803004"</f>
        <v>20230803004</v>
      </c>
      <c r="C8" s="8" t="str">
        <f t="shared" si="3"/>
        <v>HSJK20230803</v>
      </c>
      <c r="D8" s="9">
        <v>76.25</v>
      </c>
      <c r="E8" s="10">
        <f t="shared" si="0"/>
        <v>45.75</v>
      </c>
      <c r="F8" s="11">
        <v>6</v>
      </c>
      <c r="G8" s="12">
        <v>76.6</v>
      </c>
      <c r="H8" s="13">
        <f t="shared" si="1"/>
        <v>30.64</v>
      </c>
      <c r="I8" s="13">
        <f t="shared" si="2"/>
        <v>76.39</v>
      </c>
      <c r="J8" s="11" t="s">
        <v>11</v>
      </c>
    </row>
    <row r="9" s="1" customFormat="1" ht="24" customHeight="1" spans="1:10">
      <c r="A9" s="7">
        <v>7</v>
      </c>
      <c r="B9" s="8" t="str">
        <f>"20230802007"</f>
        <v>20230802007</v>
      </c>
      <c r="C9" s="8" t="str">
        <f t="shared" si="3"/>
        <v>HSJK20230803</v>
      </c>
      <c r="D9" s="9">
        <v>75.25</v>
      </c>
      <c r="E9" s="10">
        <f t="shared" si="0"/>
        <v>45.15</v>
      </c>
      <c r="F9" s="11">
        <v>8</v>
      </c>
      <c r="G9" s="12">
        <v>77.8</v>
      </c>
      <c r="H9" s="13">
        <f t="shared" si="1"/>
        <v>31.12</v>
      </c>
      <c r="I9" s="13">
        <f t="shared" si="2"/>
        <v>76.27</v>
      </c>
      <c r="J9" s="11" t="s">
        <v>11</v>
      </c>
    </row>
    <row r="10" s="1" customFormat="1" ht="24" customHeight="1" spans="1:10">
      <c r="A10" s="7">
        <v>8</v>
      </c>
      <c r="B10" s="8" t="str">
        <f>"20230802013"</f>
        <v>20230802013</v>
      </c>
      <c r="C10" s="8" t="str">
        <f t="shared" si="3"/>
        <v>HSJK20230803</v>
      </c>
      <c r="D10" s="9">
        <v>70.25</v>
      </c>
      <c r="E10" s="10">
        <f t="shared" si="0"/>
        <v>42.15</v>
      </c>
      <c r="F10" s="11">
        <v>10</v>
      </c>
      <c r="G10" s="12">
        <v>82.2</v>
      </c>
      <c r="H10" s="13">
        <f t="shared" si="1"/>
        <v>32.88</v>
      </c>
      <c r="I10" s="13">
        <f t="shared" si="2"/>
        <v>75.03</v>
      </c>
      <c r="J10" s="11" t="s">
        <v>11</v>
      </c>
    </row>
    <row r="11" s="1" customFormat="1" ht="24" customHeight="1" spans="1:10">
      <c r="A11" s="7">
        <v>9</v>
      </c>
      <c r="B11" s="8" t="str">
        <f>"20230802012"</f>
        <v>20230802012</v>
      </c>
      <c r="C11" s="8" t="str">
        <f t="shared" si="3"/>
        <v>HSJK20230803</v>
      </c>
      <c r="D11" s="9">
        <v>70.25</v>
      </c>
      <c r="E11" s="10">
        <f t="shared" si="0"/>
        <v>42.15</v>
      </c>
      <c r="F11" s="11">
        <v>12</v>
      </c>
      <c r="G11" s="12">
        <v>79.2</v>
      </c>
      <c r="H11" s="13">
        <f t="shared" si="1"/>
        <v>31.68</v>
      </c>
      <c r="I11" s="13">
        <f t="shared" si="2"/>
        <v>73.83</v>
      </c>
      <c r="J11" s="11" t="s">
        <v>11</v>
      </c>
    </row>
    <row r="12" s="1" customFormat="1" ht="24" customHeight="1" spans="1:10">
      <c r="A12" s="7">
        <v>10</v>
      </c>
      <c r="B12" s="8" t="str">
        <f>"20230803001"</f>
        <v>20230803001</v>
      </c>
      <c r="C12" s="8" t="str">
        <f t="shared" si="3"/>
        <v>HSJK20230803</v>
      </c>
      <c r="D12" s="9">
        <v>69.5</v>
      </c>
      <c r="E12" s="10">
        <f t="shared" si="0"/>
        <v>41.7</v>
      </c>
      <c r="F12" s="11">
        <v>15</v>
      </c>
      <c r="G12" s="12">
        <v>80</v>
      </c>
      <c r="H12" s="13">
        <f t="shared" si="1"/>
        <v>32</v>
      </c>
      <c r="I12" s="13">
        <f t="shared" si="2"/>
        <v>73.7</v>
      </c>
      <c r="J12" s="11" t="s">
        <v>11</v>
      </c>
    </row>
    <row r="13" s="1" customFormat="1" ht="24" customHeight="1" spans="1:10">
      <c r="A13" s="7">
        <v>11</v>
      </c>
      <c r="B13" s="8" t="str">
        <f>"20230802020"</f>
        <v>20230802020</v>
      </c>
      <c r="C13" s="8" t="str">
        <f t="shared" si="3"/>
        <v>HSJK20230803</v>
      </c>
      <c r="D13" s="9">
        <v>70.75</v>
      </c>
      <c r="E13" s="10">
        <f t="shared" si="0"/>
        <v>42.45</v>
      </c>
      <c r="F13" s="11">
        <v>3</v>
      </c>
      <c r="G13" s="12">
        <v>77.8</v>
      </c>
      <c r="H13" s="13">
        <f t="shared" si="1"/>
        <v>31.12</v>
      </c>
      <c r="I13" s="13">
        <f t="shared" si="2"/>
        <v>73.57</v>
      </c>
      <c r="J13" s="11" t="s">
        <v>11</v>
      </c>
    </row>
    <row r="14" s="1" customFormat="1" ht="24" customHeight="1" spans="1:10">
      <c r="A14" s="7">
        <v>12</v>
      </c>
      <c r="B14" s="8" t="str">
        <f>"20230801024"</f>
        <v>20230801024</v>
      </c>
      <c r="C14" s="8" t="str">
        <f t="shared" si="3"/>
        <v>HSJK20230803</v>
      </c>
      <c r="D14" s="9">
        <v>71.5</v>
      </c>
      <c r="E14" s="10">
        <f t="shared" si="0"/>
        <v>42.9</v>
      </c>
      <c r="F14" s="11">
        <v>1</v>
      </c>
      <c r="G14" s="12">
        <v>76.6</v>
      </c>
      <c r="H14" s="13">
        <f t="shared" si="1"/>
        <v>30.64</v>
      </c>
      <c r="I14" s="13">
        <f t="shared" si="2"/>
        <v>73.54</v>
      </c>
      <c r="J14" s="11" t="s">
        <v>11</v>
      </c>
    </row>
    <row r="15" s="1" customFormat="1" ht="24" customHeight="1" spans="1:10">
      <c r="A15" s="7">
        <v>13</v>
      </c>
      <c r="B15" s="8" t="str">
        <f>"20230802010"</f>
        <v>20230802010</v>
      </c>
      <c r="C15" s="8" t="str">
        <f t="shared" si="3"/>
        <v>HSJK20230803</v>
      </c>
      <c r="D15" s="9">
        <v>68.75</v>
      </c>
      <c r="E15" s="10">
        <f t="shared" si="0"/>
        <v>41.25</v>
      </c>
      <c r="F15" s="11">
        <v>19</v>
      </c>
      <c r="G15" s="12">
        <v>74.6</v>
      </c>
      <c r="H15" s="13">
        <f t="shared" si="1"/>
        <v>29.84</v>
      </c>
      <c r="I15" s="13">
        <f t="shared" si="2"/>
        <v>71.09</v>
      </c>
      <c r="J15" s="11"/>
    </row>
    <row r="16" s="1" customFormat="1" ht="24" customHeight="1" spans="1:10">
      <c r="A16" s="7">
        <v>14</v>
      </c>
      <c r="B16" s="8" t="str">
        <f>"20230802023"</f>
        <v>20230802023</v>
      </c>
      <c r="C16" s="8" t="str">
        <f t="shared" si="3"/>
        <v>HSJK20230803</v>
      </c>
      <c r="D16" s="9">
        <v>65.5</v>
      </c>
      <c r="E16" s="10">
        <f t="shared" si="0"/>
        <v>39.3</v>
      </c>
      <c r="F16" s="11">
        <v>16</v>
      </c>
      <c r="G16" s="12">
        <v>78.2</v>
      </c>
      <c r="H16" s="13">
        <f t="shared" si="1"/>
        <v>31.28</v>
      </c>
      <c r="I16" s="13">
        <f t="shared" si="2"/>
        <v>70.58</v>
      </c>
      <c r="J16" s="11"/>
    </row>
    <row r="17" s="1" customFormat="1" ht="24" customHeight="1" spans="1:10">
      <c r="A17" s="7">
        <v>15</v>
      </c>
      <c r="B17" s="8" t="str">
        <f>"20230801019"</f>
        <v>20230801019</v>
      </c>
      <c r="C17" s="8" t="str">
        <f t="shared" si="3"/>
        <v>HSJK20230803</v>
      </c>
      <c r="D17" s="9">
        <v>67</v>
      </c>
      <c r="E17" s="10">
        <f t="shared" si="0"/>
        <v>40.2</v>
      </c>
      <c r="F17" s="11">
        <v>18</v>
      </c>
      <c r="G17" s="12">
        <v>75.2</v>
      </c>
      <c r="H17" s="13">
        <f t="shared" si="1"/>
        <v>30.08</v>
      </c>
      <c r="I17" s="13">
        <f t="shared" si="2"/>
        <v>70.28</v>
      </c>
      <c r="J17" s="11"/>
    </row>
    <row r="18" s="1" customFormat="1" ht="24" customHeight="1" spans="1:10">
      <c r="A18" s="7">
        <v>16</v>
      </c>
      <c r="B18" s="8" t="str">
        <f>"20230802014"</f>
        <v>20230802014</v>
      </c>
      <c r="C18" s="8" t="str">
        <f t="shared" si="3"/>
        <v>HSJK20230803</v>
      </c>
      <c r="D18" s="9">
        <v>66.5</v>
      </c>
      <c r="E18" s="10">
        <f t="shared" si="0"/>
        <v>39.9</v>
      </c>
      <c r="F18" s="11">
        <v>13</v>
      </c>
      <c r="G18" s="12">
        <v>75.4</v>
      </c>
      <c r="H18" s="13">
        <f t="shared" si="1"/>
        <v>30.16</v>
      </c>
      <c r="I18" s="13">
        <f t="shared" si="2"/>
        <v>70.06</v>
      </c>
      <c r="J18" s="11"/>
    </row>
    <row r="19" s="1" customFormat="1" ht="24" customHeight="1" spans="1:10">
      <c r="A19" s="7">
        <v>17</v>
      </c>
      <c r="B19" s="8" t="str">
        <f>"20230802027"</f>
        <v>20230802027</v>
      </c>
      <c r="C19" s="8" t="str">
        <f t="shared" si="3"/>
        <v>HSJK20230803</v>
      </c>
      <c r="D19" s="9">
        <v>69</v>
      </c>
      <c r="E19" s="10">
        <f t="shared" si="0"/>
        <v>41.4</v>
      </c>
      <c r="F19" s="11">
        <v>5</v>
      </c>
      <c r="G19" s="12">
        <v>71.2</v>
      </c>
      <c r="H19" s="13">
        <f t="shared" si="1"/>
        <v>28.48</v>
      </c>
      <c r="I19" s="13">
        <f t="shared" si="2"/>
        <v>69.88</v>
      </c>
      <c r="J19" s="11"/>
    </row>
    <row r="20" s="1" customFormat="1" ht="24" customHeight="1" spans="1:10">
      <c r="A20" s="7">
        <v>18</v>
      </c>
      <c r="B20" s="15" t="str">
        <f>"20230802003"</f>
        <v>20230802003</v>
      </c>
      <c r="C20" s="15" t="str">
        <f t="shared" si="3"/>
        <v>HSJK20230803</v>
      </c>
      <c r="D20" s="16">
        <v>64.5</v>
      </c>
      <c r="E20" s="10">
        <f t="shared" si="0"/>
        <v>38.7</v>
      </c>
      <c r="F20" s="11">
        <v>4</v>
      </c>
      <c r="G20" s="12">
        <v>77.4</v>
      </c>
      <c r="H20" s="13">
        <f t="shared" si="1"/>
        <v>30.96</v>
      </c>
      <c r="I20" s="13">
        <f t="shared" si="2"/>
        <v>69.66</v>
      </c>
      <c r="J20" s="11"/>
    </row>
    <row r="21" s="1" customFormat="1" ht="24" customHeight="1" spans="1:10">
      <c r="A21" s="7">
        <v>19</v>
      </c>
      <c r="B21" s="8" t="str">
        <f>"20230803013"</f>
        <v>20230803013</v>
      </c>
      <c r="C21" s="8" t="str">
        <f t="shared" si="3"/>
        <v>HSJK20230803</v>
      </c>
      <c r="D21" s="17">
        <v>65.5</v>
      </c>
      <c r="E21" s="10">
        <f t="shared" si="0"/>
        <v>39.3</v>
      </c>
      <c r="F21" s="11">
        <v>17</v>
      </c>
      <c r="G21" s="12">
        <v>75.6</v>
      </c>
      <c r="H21" s="13">
        <f t="shared" si="1"/>
        <v>30.24</v>
      </c>
      <c r="I21" s="13">
        <f t="shared" si="2"/>
        <v>69.54</v>
      </c>
      <c r="J21" s="11"/>
    </row>
    <row r="22" s="1" customFormat="1" ht="24" customHeight="1" spans="1:10">
      <c r="A22" s="7">
        <v>20</v>
      </c>
      <c r="B22" s="8" t="str">
        <f>"20230802006"</f>
        <v>20230802006</v>
      </c>
      <c r="C22" s="8" t="str">
        <f t="shared" si="3"/>
        <v>HSJK20230803</v>
      </c>
      <c r="D22" s="9">
        <v>66</v>
      </c>
      <c r="E22" s="10">
        <f t="shared" si="0"/>
        <v>39.6</v>
      </c>
      <c r="F22" s="11">
        <v>2</v>
      </c>
      <c r="G22" s="12">
        <v>72.8</v>
      </c>
      <c r="H22" s="13">
        <f t="shared" si="1"/>
        <v>29.12</v>
      </c>
      <c r="I22" s="13">
        <f t="shared" si="2"/>
        <v>68.72</v>
      </c>
      <c r="J22" s="11"/>
    </row>
    <row r="23" s="1" customFormat="1" ht="24" customHeight="1" spans="1:10">
      <c r="A23" s="7">
        <v>21</v>
      </c>
      <c r="B23" s="8" t="str">
        <f>"20230801029"</f>
        <v>20230801029</v>
      </c>
      <c r="C23" s="8" t="str">
        <f t="shared" si="3"/>
        <v>HSJK20230803</v>
      </c>
      <c r="D23" s="9">
        <v>65.5</v>
      </c>
      <c r="E23" s="10">
        <f t="shared" si="0"/>
        <v>39.3</v>
      </c>
      <c r="F23" s="11">
        <v>9</v>
      </c>
      <c r="G23" s="12">
        <v>70.2</v>
      </c>
      <c r="H23" s="13">
        <f t="shared" si="1"/>
        <v>28.08</v>
      </c>
      <c r="I23" s="13">
        <f t="shared" si="2"/>
        <v>67.38</v>
      </c>
      <c r="J23" s="11"/>
    </row>
    <row r="24" s="1" customFormat="1" ht="24" customHeight="1" spans="1:10">
      <c r="A24" s="7">
        <v>22</v>
      </c>
      <c r="B24" s="8" t="str">
        <f>"20230802026"</f>
        <v>20230802026</v>
      </c>
      <c r="C24" s="8" t="str">
        <f t="shared" si="3"/>
        <v>HSJK20230803</v>
      </c>
      <c r="D24" s="9">
        <v>68</v>
      </c>
      <c r="E24" s="10">
        <f t="shared" si="0"/>
        <v>40.8</v>
      </c>
      <c r="F24" s="11"/>
      <c r="G24" s="11"/>
      <c r="H24" s="11"/>
      <c r="I24" s="11"/>
      <c r="J24" s="11" t="s">
        <v>12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WPS_1527945278</cp:lastModifiedBy>
  <dcterms:created xsi:type="dcterms:W3CDTF">2023-09-04T00:29:00Z</dcterms:created>
  <dcterms:modified xsi:type="dcterms:W3CDTF">2023-09-04T03:30:15Z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AB489468FDB54BA6B639B1D85CB7BDB7_11</vt:lpwstr>
  </property>
  <property fmtid="{D5CDD505-2E9C-101B-9397-08002B2CF9AE}" pid="3" name="KSOProductBuildVer">
    <vt:lpwstr>2052-12.1.0.15374</vt:lpwstr>
  </property>
</Properties>
</file>