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公布" sheetId="2" r:id="rId1"/>
  </sheets>
  <definedNames>
    <definedName name="_xlnm._FilterDatabase" localSheetId="0" hidden="1">公布!$A$2:$D$517</definedName>
  </definedNames>
  <calcPr calcId="144525"/>
</workbook>
</file>

<file path=xl/sharedStrings.xml><?xml version="1.0" encoding="utf-8"?>
<sst xmlns="http://schemas.openxmlformats.org/spreadsheetml/2006/main" count="520" uniqueCount="16">
  <si>
    <t>蚌埠市淮发建设投资集团有限公司招聘工作人员笔试成绩</t>
  </si>
  <si>
    <t>职位代码</t>
  </si>
  <si>
    <t>职位</t>
  </si>
  <si>
    <t>准考证号</t>
  </si>
  <si>
    <t>笔试分数</t>
  </si>
  <si>
    <t>综合事务部副主管（三级）(淮发建设投资集团有限公司)</t>
  </si>
  <si>
    <t>综合事务部职员（三级）(淮发建设投资集团有限公司)</t>
  </si>
  <si>
    <t>财务管理部副主管（一级）(淮发建设投资集团有限公司)</t>
  </si>
  <si>
    <t>财务管理部职员（三级）(淮发建设投资集团有限公司)</t>
  </si>
  <si>
    <t>投资融资部部门副职（四级）(淮发建设投资集团有限公司)</t>
  </si>
  <si>
    <t>投资融资部主管（一级）(淮发建设投资集团有限公司)</t>
  </si>
  <si>
    <t>投资融资部副主管（三级）(淮发建设投资集团有限公司)</t>
  </si>
  <si>
    <t>资产管理部职员（二级）(淮发建设投资集团有限公司)</t>
  </si>
  <si>
    <t>工程项目部副主管（一级）(淮发建设投资集团有限公司)</t>
  </si>
  <si>
    <t>工程项目部职员（二级）(淮发建设投资集团有限公司)</t>
  </si>
  <si>
    <t>风控法务部副主管（三级）(淮发建设投资集团有限公司)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</si>
</sst>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7"/>
  <sheetViews>
    <sheetView tabSelected="1" workbookViewId="0">
      <selection activeCell="I16" sqref="I16"/>
    </sheetView>
  </sheetViews>
  <sheetFormatPr defaultColWidth="9" defaultRowHeight="13.5" outlineLevelCol="3"/>
  <cols>
    <col min="1" max="1" width="11" style="2" customWidth="1"/>
    <col min="2" max="2" width="51.625" style="2" customWidth="1"/>
    <col min="3" max="3" width="18.5" style="2" customWidth="1"/>
    <col min="4" max="4" width="16.375" style="2" customWidth="1"/>
    <col min="5" max="16384" width="9" style="2"/>
  </cols>
  <sheetData>
    <row r="1" ht="57" customHeight="1" spans="1:4">
      <c r="A1" s="3" t="s">
        <v>0</v>
      </c>
      <c r="B1" s="3"/>
      <c r="C1" s="3"/>
      <c r="D1" s="3"/>
    </row>
    <row r="2" s="1" customFormat="1" ht="26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20220701</v>
      </c>
      <c r="B3" s="5" t="s">
        <v>5</v>
      </c>
      <c r="C3" s="5" t="str">
        <f>"2022080107"</f>
        <v>2022080107</v>
      </c>
      <c r="D3" s="5">
        <v>75.4</v>
      </c>
    </row>
    <row r="4" spans="1:4">
      <c r="A4" s="5">
        <v>20220701</v>
      </c>
      <c r="B4" s="5" t="s">
        <v>5</v>
      </c>
      <c r="C4" s="5" t="str">
        <f>"2022080132"</f>
        <v>2022080132</v>
      </c>
      <c r="D4" s="5">
        <v>72.2</v>
      </c>
    </row>
    <row r="5" spans="1:4">
      <c r="A5" s="5">
        <v>20220701</v>
      </c>
      <c r="B5" s="5" t="s">
        <v>5</v>
      </c>
      <c r="C5" s="5" t="str">
        <f>"2022080114"</f>
        <v>2022080114</v>
      </c>
      <c r="D5" s="5">
        <v>70.4</v>
      </c>
    </row>
    <row r="6" spans="1:4">
      <c r="A6" s="5">
        <v>20220701</v>
      </c>
      <c r="B6" s="5" t="s">
        <v>5</v>
      </c>
      <c r="C6" s="5" t="str">
        <f>"2022080128"</f>
        <v>2022080128</v>
      </c>
      <c r="D6" s="5">
        <v>68.8</v>
      </c>
    </row>
    <row r="7" spans="1:4">
      <c r="A7" s="5">
        <v>20220701</v>
      </c>
      <c r="B7" s="5" t="s">
        <v>5</v>
      </c>
      <c r="C7" s="5" t="str">
        <f>"2022080124"</f>
        <v>2022080124</v>
      </c>
      <c r="D7" s="5">
        <v>68.4</v>
      </c>
    </row>
    <row r="8" spans="1:4">
      <c r="A8" s="5">
        <v>20220701</v>
      </c>
      <c r="B8" s="5" t="s">
        <v>5</v>
      </c>
      <c r="C8" s="5" t="str">
        <f>"2022080119"</f>
        <v>2022080119</v>
      </c>
      <c r="D8" s="5">
        <v>67.4</v>
      </c>
    </row>
    <row r="9" spans="1:4">
      <c r="A9" s="5">
        <v>20220701</v>
      </c>
      <c r="B9" s="5" t="s">
        <v>5</v>
      </c>
      <c r="C9" s="5" t="str">
        <f>"2022080204"</f>
        <v>2022080204</v>
      </c>
      <c r="D9" s="5">
        <v>66.8</v>
      </c>
    </row>
    <row r="10" spans="1:4">
      <c r="A10" s="5">
        <v>20220701</v>
      </c>
      <c r="B10" s="5" t="s">
        <v>5</v>
      </c>
      <c r="C10" s="5" t="str">
        <f>"2022080113"</f>
        <v>2022080113</v>
      </c>
      <c r="D10" s="5">
        <v>65.6</v>
      </c>
    </row>
    <row r="11" spans="1:4">
      <c r="A11" s="5">
        <v>20220701</v>
      </c>
      <c r="B11" s="5" t="s">
        <v>5</v>
      </c>
      <c r="C11" s="5" t="str">
        <f>"2022080118"</f>
        <v>2022080118</v>
      </c>
      <c r="D11" s="5">
        <v>64</v>
      </c>
    </row>
    <row r="12" spans="1:4">
      <c r="A12" s="5">
        <v>20220701</v>
      </c>
      <c r="B12" s="5" t="s">
        <v>5</v>
      </c>
      <c r="C12" s="5" t="str">
        <f>"2022080122"</f>
        <v>2022080122</v>
      </c>
      <c r="D12" s="5">
        <v>64</v>
      </c>
    </row>
    <row r="13" spans="1:4">
      <c r="A13" s="5">
        <v>20220701</v>
      </c>
      <c r="B13" s="5" t="s">
        <v>5</v>
      </c>
      <c r="C13" s="5" t="str">
        <f>"2022080131"</f>
        <v>2022080131</v>
      </c>
      <c r="D13" s="5">
        <v>63.2</v>
      </c>
    </row>
    <row r="14" spans="1:4">
      <c r="A14" s="5">
        <v>20220701</v>
      </c>
      <c r="B14" s="5" t="s">
        <v>5</v>
      </c>
      <c r="C14" s="5" t="str">
        <f>"2022080104"</f>
        <v>2022080104</v>
      </c>
      <c r="D14" s="5">
        <v>63</v>
      </c>
    </row>
    <row r="15" spans="1:4">
      <c r="A15" s="5">
        <v>20220701</v>
      </c>
      <c r="B15" s="5" t="s">
        <v>5</v>
      </c>
      <c r="C15" s="5" t="str">
        <f>"2022080110"</f>
        <v>2022080110</v>
      </c>
      <c r="D15" s="5">
        <v>62.4</v>
      </c>
    </row>
    <row r="16" spans="1:4">
      <c r="A16" s="5">
        <v>20220701</v>
      </c>
      <c r="B16" s="5" t="s">
        <v>5</v>
      </c>
      <c r="C16" s="5" t="str">
        <f>"2022080205"</f>
        <v>2022080205</v>
      </c>
      <c r="D16" s="5">
        <v>61.8</v>
      </c>
    </row>
    <row r="17" spans="1:4">
      <c r="A17" s="5">
        <v>20220701</v>
      </c>
      <c r="B17" s="5" t="s">
        <v>5</v>
      </c>
      <c r="C17" s="5" t="str">
        <f>"2022080130"</f>
        <v>2022080130</v>
      </c>
      <c r="D17" s="5">
        <v>60.2</v>
      </c>
    </row>
    <row r="18" spans="1:4">
      <c r="A18" s="5">
        <v>20220701</v>
      </c>
      <c r="B18" s="5" t="s">
        <v>5</v>
      </c>
      <c r="C18" s="5" t="str">
        <f>"2022080129"</f>
        <v>2022080129</v>
      </c>
      <c r="D18" s="5">
        <v>58.6</v>
      </c>
    </row>
    <row r="19" spans="1:4">
      <c r="A19" s="5">
        <v>20220701</v>
      </c>
      <c r="B19" s="5" t="s">
        <v>5</v>
      </c>
      <c r="C19" s="5" t="str">
        <f>"2022080202"</f>
        <v>2022080202</v>
      </c>
      <c r="D19" s="5">
        <v>58.2</v>
      </c>
    </row>
    <row r="20" spans="1:4">
      <c r="A20" s="5">
        <v>20220701</v>
      </c>
      <c r="B20" s="5" t="s">
        <v>5</v>
      </c>
      <c r="C20" s="5" t="str">
        <f>"2022080106"</f>
        <v>2022080106</v>
      </c>
      <c r="D20" s="5">
        <v>57.6</v>
      </c>
    </row>
    <row r="21" spans="1:4">
      <c r="A21" s="5">
        <v>20220701</v>
      </c>
      <c r="B21" s="5" t="s">
        <v>5</v>
      </c>
      <c r="C21" s="5" t="str">
        <f>"2022080123"</f>
        <v>2022080123</v>
      </c>
      <c r="D21" s="5">
        <v>57.6</v>
      </c>
    </row>
    <row r="22" spans="1:4">
      <c r="A22" s="5">
        <v>20220701</v>
      </c>
      <c r="B22" s="5" t="s">
        <v>5</v>
      </c>
      <c r="C22" s="5" t="str">
        <f>"2022080116"</f>
        <v>2022080116</v>
      </c>
      <c r="D22" s="5">
        <v>57.2</v>
      </c>
    </row>
    <row r="23" spans="1:4">
      <c r="A23" s="5">
        <v>20220701</v>
      </c>
      <c r="B23" s="5" t="s">
        <v>5</v>
      </c>
      <c r="C23" s="5" t="str">
        <f>"2022080121"</f>
        <v>2022080121</v>
      </c>
      <c r="D23" s="5">
        <v>55.8</v>
      </c>
    </row>
    <row r="24" spans="1:4">
      <c r="A24" s="5">
        <v>20220701</v>
      </c>
      <c r="B24" s="5" t="s">
        <v>5</v>
      </c>
      <c r="C24" s="5" t="str">
        <f>"2022080203"</f>
        <v>2022080203</v>
      </c>
      <c r="D24" s="5">
        <v>49.6</v>
      </c>
    </row>
    <row r="25" spans="1:4">
      <c r="A25" s="5">
        <v>20220701</v>
      </c>
      <c r="B25" s="5" t="s">
        <v>5</v>
      </c>
      <c r="C25" s="5" t="str">
        <f>"2022080109"</f>
        <v>2022080109</v>
      </c>
      <c r="D25" s="5">
        <v>46.2</v>
      </c>
    </row>
    <row r="26" spans="1:4">
      <c r="A26" s="5">
        <v>20220701</v>
      </c>
      <c r="B26" s="5" t="s">
        <v>5</v>
      </c>
      <c r="C26" s="5" t="str">
        <f>"2022080101"</f>
        <v>2022080101</v>
      </c>
      <c r="D26" s="5">
        <v>0</v>
      </c>
    </row>
    <row r="27" spans="1:4">
      <c r="A27" s="5">
        <v>20220701</v>
      </c>
      <c r="B27" s="5" t="s">
        <v>5</v>
      </c>
      <c r="C27" s="5" t="str">
        <f>"2022080102"</f>
        <v>2022080102</v>
      </c>
      <c r="D27" s="5">
        <v>0</v>
      </c>
    </row>
    <row r="28" spans="1:4">
      <c r="A28" s="5">
        <v>20220701</v>
      </c>
      <c r="B28" s="5" t="s">
        <v>5</v>
      </c>
      <c r="C28" s="5" t="str">
        <f>"2022080103"</f>
        <v>2022080103</v>
      </c>
      <c r="D28" s="5">
        <v>0</v>
      </c>
    </row>
    <row r="29" spans="1:4">
      <c r="A29" s="5">
        <v>20220701</v>
      </c>
      <c r="B29" s="5" t="s">
        <v>5</v>
      </c>
      <c r="C29" s="5" t="str">
        <f>"2022080105"</f>
        <v>2022080105</v>
      </c>
      <c r="D29" s="5">
        <v>0</v>
      </c>
    </row>
    <row r="30" spans="1:4">
      <c r="A30" s="5">
        <v>20220701</v>
      </c>
      <c r="B30" s="5" t="s">
        <v>5</v>
      </c>
      <c r="C30" s="5" t="str">
        <f>"2022080108"</f>
        <v>2022080108</v>
      </c>
      <c r="D30" s="5">
        <v>0</v>
      </c>
    </row>
    <row r="31" spans="1:4">
      <c r="A31" s="5">
        <v>20220701</v>
      </c>
      <c r="B31" s="5" t="s">
        <v>5</v>
      </c>
      <c r="C31" s="5" t="str">
        <f>"2022080111"</f>
        <v>2022080111</v>
      </c>
      <c r="D31" s="5">
        <v>0</v>
      </c>
    </row>
    <row r="32" spans="1:4">
      <c r="A32" s="5">
        <v>20220701</v>
      </c>
      <c r="B32" s="5" t="s">
        <v>5</v>
      </c>
      <c r="C32" s="5" t="str">
        <f>"2022080112"</f>
        <v>2022080112</v>
      </c>
      <c r="D32" s="5">
        <v>0</v>
      </c>
    </row>
    <row r="33" spans="1:4">
      <c r="A33" s="5">
        <v>20220701</v>
      </c>
      <c r="B33" s="5" t="s">
        <v>5</v>
      </c>
      <c r="C33" s="5" t="str">
        <f>"2022080115"</f>
        <v>2022080115</v>
      </c>
      <c r="D33" s="5">
        <v>0</v>
      </c>
    </row>
    <row r="34" spans="1:4">
      <c r="A34" s="5">
        <v>20220701</v>
      </c>
      <c r="B34" s="5" t="s">
        <v>5</v>
      </c>
      <c r="C34" s="5" t="str">
        <f>"2022080117"</f>
        <v>2022080117</v>
      </c>
      <c r="D34" s="5">
        <v>0</v>
      </c>
    </row>
    <row r="35" spans="1:4">
      <c r="A35" s="5">
        <v>20220701</v>
      </c>
      <c r="B35" s="5" t="s">
        <v>5</v>
      </c>
      <c r="C35" s="5" t="str">
        <f>"2022080120"</f>
        <v>2022080120</v>
      </c>
      <c r="D35" s="5">
        <v>0</v>
      </c>
    </row>
    <row r="36" spans="1:4">
      <c r="A36" s="5">
        <v>20220701</v>
      </c>
      <c r="B36" s="5" t="s">
        <v>5</v>
      </c>
      <c r="C36" s="5" t="str">
        <f>"2022080125"</f>
        <v>2022080125</v>
      </c>
      <c r="D36" s="5">
        <v>0</v>
      </c>
    </row>
    <row r="37" spans="1:4">
      <c r="A37" s="5">
        <v>20220701</v>
      </c>
      <c r="B37" s="5" t="s">
        <v>5</v>
      </c>
      <c r="C37" s="5" t="str">
        <f>"2022080126"</f>
        <v>2022080126</v>
      </c>
      <c r="D37" s="5">
        <v>0</v>
      </c>
    </row>
    <row r="38" spans="1:4">
      <c r="A38" s="5">
        <v>20220701</v>
      </c>
      <c r="B38" s="5" t="s">
        <v>5</v>
      </c>
      <c r="C38" s="5" t="str">
        <f>"2022080127"</f>
        <v>2022080127</v>
      </c>
      <c r="D38" s="5">
        <v>0</v>
      </c>
    </row>
    <row r="39" spans="1:4">
      <c r="A39" s="5">
        <v>20220701</v>
      </c>
      <c r="B39" s="5" t="s">
        <v>5</v>
      </c>
      <c r="C39" s="5" t="str">
        <f>"2022080201"</f>
        <v>2022080201</v>
      </c>
      <c r="D39" s="5">
        <v>0</v>
      </c>
    </row>
    <row r="40" spans="1:4">
      <c r="A40" s="5">
        <v>20220702</v>
      </c>
      <c r="B40" s="5" t="s">
        <v>6</v>
      </c>
      <c r="C40" s="5" t="str">
        <f>"2022080230"</f>
        <v>2022080230</v>
      </c>
      <c r="D40" s="5">
        <v>74</v>
      </c>
    </row>
    <row r="41" spans="1:4">
      <c r="A41" s="5">
        <v>20220702</v>
      </c>
      <c r="B41" s="5" t="s">
        <v>6</v>
      </c>
      <c r="C41" s="5" t="str">
        <f>"2022080329"</f>
        <v>2022080329</v>
      </c>
      <c r="D41" s="5">
        <v>73.4</v>
      </c>
    </row>
    <row r="42" spans="1:4">
      <c r="A42" s="5">
        <v>20220702</v>
      </c>
      <c r="B42" s="5" t="s">
        <v>6</v>
      </c>
      <c r="C42" s="5" t="str">
        <f>"2022080320"</f>
        <v>2022080320</v>
      </c>
      <c r="D42" s="5">
        <v>72.2</v>
      </c>
    </row>
    <row r="43" spans="1:4">
      <c r="A43" s="5">
        <v>20220702</v>
      </c>
      <c r="B43" s="5" t="s">
        <v>6</v>
      </c>
      <c r="C43" s="5" t="str">
        <f>"2022080322"</f>
        <v>2022080322</v>
      </c>
      <c r="D43" s="5">
        <v>70.4</v>
      </c>
    </row>
    <row r="44" spans="1:4">
      <c r="A44" s="5">
        <v>20220702</v>
      </c>
      <c r="B44" s="5" t="s">
        <v>6</v>
      </c>
      <c r="C44" s="5" t="str">
        <f>"2022080307"</f>
        <v>2022080307</v>
      </c>
      <c r="D44" s="5">
        <v>67.8</v>
      </c>
    </row>
    <row r="45" spans="1:4">
      <c r="A45" s="5">
        <v>20220702</v>
      </c>
      <c r="B45" s="5" t="s">
        <v>6</v>
      </c>
      <c r="C45" s="5" t="str">
        <f>"2022080316"</f>
        <v>2022080316</v>
      </c>
      <c r="D45" s="5">
        <v>67.8</v>
      </c>
    </row>
    <row r="46" spans="1:4">
      <c r="A46" s="5">
        <v>20220702</v>
      </c>
      <c r="B46" s="5" t="s">
        <v>6</v>
      </c>
      <c r="C46" s="5" t="str">
        <f>"2022080232"</f>
        <v>2022080232</v>
      </c>
      <c r="D46" s="5">
        <v>67.4</v>
      </c>
    </row>
    <row r="47" spans="1:4">
      <c r="A47" s="5">
        <v>20220702</v>
      </c>
      <c r="B47" s="5" t="s">
        <v>6</v>
      </c>
      <c r="C47" s="5" t="str">
        <f>"2022080227"</f>
        <v>2022080227</v>
      </c>
      <c r="D47" s="5">
        <v>66.8</v>
      </c>
    </row>
    <row r="48" spans="1:4">
      <c r="A48" s="5">
        <v>20220702</v>
      </c>
      <c r="B48" s="5" t="s">
        <v>6</v>
      </c>
      <c r="C48" s="5" t="str">
        <f>"2022080323"</f>
        <v>2022080323</v>
      </c>
      <c r="D48" s="5">
        <v>66</v>
      </c>
    </row>
    <row r="49" spans="1:4">
      <c r="A49" s="5">
        <v>20220702</v>
      </c>
      <c r="B49" s="5" t="s">
        <v>6</v>
      </c>
      <c r="C49" s="5" t="str">
        <f>"2022080326"</f>
        <v>2022080326</v>
      </c>
      <c r="D49" s="5">
        <v>65.6</v>
      </c>
    </row>
    <row r="50" spans="1:4">
      <c r="A50" s="5">
        <v>20220702</v>
      </c>
      <c r="B50" s="5" t="s">
        <v>6</v>
      </c>
      <c r="C50" s="5" t="str">
        <f>"2022080212"</f>
        <v>2022080212</v>
      </c>
      <c r="D50" s="5">
        <v>64.4</v>
      </c>
    </row>
    <row r="51" spans="1:4">
      <c r="A51" s="5">
        <v>20220702</v>
      </c>
      <c r="B51" s="5" t="s">
        <v>6</v>
      </c>
      <c r="C51" s="5" t="str">
        <f>"2022080223"</f>
        <v>2022080223</v>
      </c>
      <c r="D51" s="5">
        <v>64</v>
      </c>
    </row>
    <row r="52" spans="1:4">
      <c r="A52" s="5">
        <v>20220702</v>
      </c>
      <c r="B52" s="5" t="s">
        <v>6</v>
      </c>
      <c r="C52" s="5" t="str">
        <f>"2022080206"</f>
        <v>2022080206</v>
      </c>
      <c r="D52" s="5">
        <v>62.6</v>
      </c>
    </row>
    <row r="53" spans="1:4">
      <c r="A53" s="5">
        <v>20220702</v>
      </c>
      <c r="B53" s="5" t="s">
        <v>6</v>
      </c>
      <c r="C53" s="5" t="str">
        <f>"2022080332"</f>
        <v>2022080332</v>
      </c>
      <c r="D53" s="5">
        <v>62.2</v>
      </c>
    </row>
    <row r="54" spans="1:4">
      <c r="A54" s="5">
        <v>20220702</v>
      </c>
      <c r="B54" s="5" t="s">
        <v>6</v>
      </c>
      <c r="C54" s="5" t="str">
        <f>"2022080315"</f>
        <v>2022080315</v>
      </c>
      <c r="D54" s="5">
        <v>61.6</v>
      </c>
    </row>
    <row r="55" spans="1:4">
      <c r="A55" s="5">
        <v>20220702</v>
      </c>
      <c r="B55" s="5" t="s">
        <v>6</v>
      </c>
      <c r="C55" s="5" t="str">
        <f>"2022080208"</f>
        <v>2022080208</v>
      </c>
      <c r="D55" s="5">
        <v>60.8</v>
      </c>
    </row>
    <row r="56" spans="1:4">
      <c r="A56" s="5">
        <v>20220702</v>
      </c>
      <c r="B56" s="5" t="s">
        <v>6</v>
      </c>
      <c r="C56" s="5" t="str">
        <f>"2022080321"</f>
        <v>2022080321</v>
      </c>
      <c r="D56" s="5">
        <v>60.6</v>
      </c>
    </row>
    <row r="57" spans="1:4">
      <c r="A57" s="5">
        <v>20220702</v>
      </c>
      <c r="B57" s="5" t="s">
        <v>6</v>
      </c>
      <c r="C57" s="5" t="str">
        <f>"2022080213"</f>
        <v>2022080213</v>
      </c>
      <c r="D57" s="5">
        <v>60.2</v>
      </c>
    </row>
    <row r="58" spans="1:4">
      <c r="A58" s="5">
        <v>20220702</v>
      </c>
      <c r="B58" s="5" t="s">
        <v>6</v>
      </c>
      <c r="C58" s="5" t="str">
        <f>"2022080304"</f>
        <v>2022080304</v>
      </c>
      <c r="D58" s="5">
        <v>59.8</v>
      </c>
    </row>
    <row r="59" spans="1:4">
      <c r="A59" s="5">
        <v>20220702</v>
      </c>
      <c r="B59" s="5" t="s">
        <v>6</v>
      </c>
      <c r="C59" s="5" t="str">
        <f>"2022080331"</f>
        <v>2022080331</v>
      </c>
      <c r="D59" s="5">
        <v>59.6</v>
      </c>
    </row>
    <row r="60" spans="1:4">
      <c r="A60" s="5">
        <v>20220702</v>
      </c>
      <c r="B60" s="5" t="s">
        <v>6</v>
      </c>
      <c r="C60" s="5" t="str">
        <f>"2022080217"</f>
        <v>2022080217</v>
      </c>
      <c r="D60" s="5">
        <v>58.6</v>
      </c>
    </row>
    <row r="61" spans="1:4">
      <c r="A61" s="5">
        <v>20220702</v>
      </c>
      <c r="B61" s="5" t="s">
        <v>6</v>
      </c>
      <c r="C61" s="5" t="str">
        <f>"2022080310"</f>
        <v>2022080310</v>
      </c>
      <c r="D61" s="5">
        <v>57.6</v>
      </c>
    </row>
    <row r="62" spans="1:4">
      <c r="A62" s="5">
        <v>20220702</v>
      </c>
      <c r="B62" s="5" t="s">
        <v>6</v>
      </c>
      <c r="C62" s="5" t="str">
        <f>"2022080215"</f>
        <v>2022080215</v>
      </c>
      <c r="D62" s="5">
        <v>56.6</v>
      </c>
    </row>
    <row r="63" spans="1:4">
      <c r="A63" s="5">
        <v>20220702</v>
      </c>
      <c r="B63" s="5" t="s">
        <v>6</v>
      </c>
      <c r="C63" s="5" t="str">
        <f>"2022080220"</f>
        <v>2022080220</v>
      </c>
      <c r="D63" s="5">
        <v>56</v>
      </c>
    </row>
    <row r="64" spans="1:4">
      <c r="A64" s="5">
        <v>20220702</v>
      </c>
      <c r="B64" s="5" t="s">
        <v>6</v>
      </c>
      <c r="C64" s="5" t="str">
        <f>"2022080218"</f>
        <v>2022080218</v>
      </c>
      <c r="D64" s="5">
        <v>54.2</v>
      </c>
    </row>
    <row r="65" spans="1:4">
      <c r="A65" s="5">
        <v>20220702</v>
      </c>
      <c r="B65" s="5" t="s">
        <v>6</v>
      </c>
      <c r="C65" s="5" t="str">
        <f>"2022080308"</f>
        <v>2022080308</v>
      </c>
      <c r="D65" s="5">
        <v>53.6</v>
      </c>
    </row>
    <row r="66" spans="1:4">
      <c r="A66" s="5">
        <v>20220702</v>
      </c>
      <c r="B66" s="5" t="s">
        <v>6</v>
      </c>
      <c r="C66" s="5" t="str">
        <f>"2022080303"</f>
        <v>2022080303</v>
      </c>
      <c r="D66" s="5">
        <v>49.6</v>
      </c>
    </row>
    <row r="67" spans="1:4">
      <c r="A67" s="5">
        <v>20220702</v>
      </c>
      <c r="B67" s="5" t="s">
        <v>6</v>
      </c>
      <c r="C67" s="5" t="str">
        <f>"2022080207"</f>
        <v>2022080207</v>
      </c>
      <c r="D67" s="5">
        <v>0</v>
      </c>
    </row>
    <row r="68" spans="1:4">
      <c r="A68" s="5">
        <v>20220702</v>
      </c>
      <c r="B68" s="5" t="s">
        <v>6</v>
      </c>
      <c r="C68" s="5" t="str">
        <f>"2022080209"</f>
        <v>2022080209</v>
      </c>
      <c r="D68" s="5">
        <v>0</v>
      </c>
    </row>
    <row r="69" spans="1:4">
      <c r="A69" s="5">
        <v>20220702</v>
      </c>
      <c r="B69" s="5" t="s">
        <v>6</v>
      </c>
      <c r="C69" s="5" t="str">
        <f>"2022080210"</f>
        <v>2022080210</v>
      </c>
      <c r="D69" s="5">
        <v>0</v>
      </c>
    </row>
    <row r="70" spans="1:4">
      <c r="A70" s="5">
        <v>20220702</v>
      </c>
      <c r="B70" s="5" t="s">
        <v>6</v>
      </c>
      <c r="C70" s="5" t="str">
        <f>"2022080211"</f>
        <v>2022080211</v>
      </c>
      <c r="D70" s="5">
        <v>0</v>
      </c>
    </row>
    <row r="71" spans="1:4">
      <c r="A71" s="5">
        <v>20220702</v>
      </c>
      <c r="B71" s="5" t="s">
        <v>6</v>
      </c>
      <c r="C71" s="5" t="str">
        <f>"2022080214"</f>
        <v>2022080214</v>
      </c>
      <c r="D71" s="5">
        <v>0</v>
      </c>
    </row>
    <row r="72" spans="1:4">
      <c r="A72" s="5">
        <v>20220702</v>
      </c>
      <c r="B72" s="5" t="s">
        <v>6</v>
      </c>
      <c r="C72" s="5" t="str">
        <f>"2022080216"</f>
        <v>2022080216</v>
      </c>
      <c r="D72" s="5">
        <v>0</v>
      </c>
    </row>
    <row r="73" spans="1:4">
      <c r="A73" s="5">
        <v>20220702</v>
      </c>
      <c r="B73" s="5" t="s">
        <v>6</v>
      </c>
      <c r="C73" s="5" t="str">
        <f>"2022080219"</f>
        <v>2022080219</v>
      </c>
      <c r="D73" s="5">
        <v>0</v>
      </c>
    </row>
    <row r="74" spans="1:4">
      <c r="A74" s="5">
        <v>20220702</v>
      </c>
      <c r="B74" s="5" t="s">
        <v>6</v>
      </c>
      <c r="C74" s="5" t="str">
        <f>"2022080221"</f>
        <v>2022080221</v>
      </c>
      <c r="D74" s="5">
        <v>0</v>
      </c>
    </row>
    <row r="75" spans="1:4">
      <c r="A75" s="5">
        <v>20220702</v>
      </c>
      <c r="B75" s="5" t="s">
        <v>6</v>
      </c>
      <c r="C75" s="5" t="str">
        <f>"2022080222"</f>
        <v>2022080222</v>
      </c>
      <c r="D75" s="5">
        <v>0</v>
      </c>
    </row>
    <row r="76" spans="1:4">
      <c r="A76" s="5">
        <v>20220702</v>
      </c>
      <c r="B76" s="5" t="s">
        <v>6</v>
      </c>
      <c r="C76" s="5" t="str">
        <f>"2022080224"</f>
        <v>2022080224</v>
      </c>
      <c r="D76" s="5">
        <v>0</v>
      </c>
    </row>
    <row r="77" spans="1:4">
      <c r="A77" s="5">
        <v>20220702</v>
      </c>
      <c r="B77" s="5" t="s">
        <v>6</v>
      </c>
      <c r="C77" s="5" t="str">
        <f>"2022080225"</f>
        <v>2022080225</v>
      </c>
      <c r="D77" s="5">
        <v>0</v>
      </c>
    </row>
    <row r="78" spans="1:4">
      <c r="A78" s="5">
        <v>20220702</v>
      </c>
      <c r="B78" s="5" t="s">
        <v>6</v>
      </c>
      <c r="C78" s="5" t="str">
        <f>"2022080226"</f>
        <v>2022080226</v>
      </c>
      <c r="D78" s="5">
        <v>0</v>
      </c>
    </row>
    <row r="79" spans="1:4">
      <c r="A79" s="5">
        <v>20220702</v>
      </c>
      <c r="B79" s="5" t="s">
        <v>6</v>
      </c>
      <c r="C79" s="5" t="str">
        <f>"2022080228"</f>
        <v>2022080228</v>
      </c>
      <c r="D79" s="5">
        <v>0</v>
      </c>
    </row>
    <row r="80" spans="1:4">
      <c r="A80" s="5">
        <v>20220702</v>
      </c>
      <c r="B80" s="5" t="s">
        <v>6</v>
      </c>
      <c r="C80" s="5" t="str">
        <f>"2022080229"</f>
        <v>2022080229</v>
      </c>
      <c r="D80" s="5">
        <v>0</v>
      </c>
    </row>
    <row r="81" spans="1:4">
      <c r="A81" s="5">
        <v>20220702</v>
      </c>
      <c r="B81" s="5" t="s">
        <v>6</v>
      </c>
      <c r="C81" s="5" t="str">
        <f>"2022080231"</f>
        <v>2022080231</v>
      </c>
      <c r="D81" s="5">
        <v>0</v>
      </c>
    </row>
    <row r="82" spans="1:4">
      <c r="A82" s="5">
        <v>20220702</v>
      </c>
      <c r="B82" s="5" t="s">
        <v>6</v>
      </c>
      <c r="C82" s="5" t="str">
        <f>"2022080301"</f>
        <v>2022080301</v>
      </c>
      <c r="D82" s="5">
        <v>0</v>
      </c>
    </row>
    <row r="83" spans="1:4">
      <c r="A83" s="5">
        <v>20220702</v>
      </c>
      <c r="B83" s="5" t="s">
        <v>6</v>
      </c>
      <c r="C83" s="5" t="str">
        <f>"2022080302"</f>
        <v>2022080302</v>
      </c>
      <c r="D83" s="5">
        <v>0</v>
      </c>
    </row>
    <row r="84" spans="1:4">
      <c r="A84" s="5">
        <v>20220702</v>
      </c>
      <c r="B84" s="5" t="s">
        <v>6</v>
      </c>
      <c r="C84" s="5" t="str">
        <f>"2022080305"</f>
        <v>2022080305</v>
      </c>
      <c r="D84" s="5">
        <v>0</v>
      </c>
    </row>
    <row r="85" spans="1:4">
      <c r="A85" s="5">
        <v>20220702</v>
      </c>
      <c r="B85" s="5" t="s">
        <v>6</v>
      </c>
      <c r="C85" s="5" t="str">
        <f>"2022080306"</f>
        <v>2022080306</v>
      </c>
      <c r="D85" s="5">
        <v>0</v>
      </c>
    </row>
    <row r="86" spans="1:4">
      <c r="A86" s="5">
        <v>20220702</v>
      </c>
      <c r="B86" s="5" t="s">
        <v>6</v>
      </c>
      <c r="C86" s="5" t="str">
        <f>"2022080309"</f>
        <v>2022080309</v>
      </c>
      <c r="D86" s="5">
        <v>0</v>
      </c>
    </row>
    <row r="87" spans="1:4">
      <c r="A87" s="5">
        <v>20220702</v>
      </c>
      <c r="B87" s="5" t="s">
        <v>6</v>
      </c>
      <c r="C87" s="5" t="str">
        <f>"2022080311"</f>
        <v>2022080311</v>
      </c>
      <c r="D87" s="5">
        <v>0</v>
      </c>
    </row>
    <row r="88" spans="1:4">
      <c r="A88" s="5">
        <v>20220702</v>
      </c>
      <c r="B88" s="5" t="s">
        <v>6</v>
      </c>
      <c r="C88" s="5" t="str">
        <f>"2022080312"</f>
        <v>2022080312</v>
      </c>
      <c r="D88" s="5">
        <v>0</v>
      </c>
    </row>
    <row r="89" spans="1:4">
      <c r="A89" s="5">
        <v>20220702</v>
      </c>
      <c r="B89" s="5" t="s">
        <v>6</v>
      </c>
      <c r="C89" s="5" t="str">
        <f>"2022080313"</f>
        <v>2022080313</v>
      </c>
      <c r="D89" s="5">
        <v>0</v>
      </c>
    </row>
    <row r="90" spans="1:4">
      <c r="A90" s="5">
        <v>20220702</v>
      </c>
      <c r="B90" s="5" t="s">
        <v>6</v>
      </c>
      <c r="C90" s="5" t="str">
        <f>"2022080314"</f>
        <v>2022080314</v>
      </c>
      <c r="D90" s="5">
        <v>0</v>
      </c>
    </row>
    <row r="91" spans="1:4">
      <c r="A91" s="5">
        <v>20220702</v>
      </c>
      <c r="B91" s="5" t="s">
        <v>6</v>
      </c>
      <c r="C91" s="5" t="str">
        <f>"2022080317"</f>
        <v>2022080317</v>
      </c>
      <c r="D91" s="5">
        <v>0</v>
      </c>
    </row>
    <row r="92" spans="1:4">
      <c r="A92" s="5">
        <v>20220702</v>
      </c>
      <c r="B92" s="5" t="s">
        <v>6</v>
      </c>
      <c r="C92" s="5" t="str">
        <f>"2022080318"</f>
        <v>2022080318</v>
      </c>
      <c r="D92" s="5">
        <v>0</v>
      </c>
    </row>
    <row r="93" spans="1:4">
      <c r="A93" s="5">
        <v>20220702</v>
      </c>
      <c r="B93" s="5" t="s">
        <v>6</v>
      </c>
      <c r="C93" s="5" t="str">
        <f>"2022080319"</f>
        <v>2022080319</v>
      </c>
      <c r="D93" s="5">
        <v>0</v>
      </c>
    </row>
    <row r="94" spans="1:4">
      <c r="A94" s="5">
        <v>20220702</v>
      </c>
      <c r="B94" s="5" t="s">
        <v>6</v>
      </c>
      <c r="C94" s="5" t="str">
        <f>"2022080324"</f>
        <v>2022080324</v>
      </c>
      <c r="D94" s="5">
        <v>0</v>
      </c>
    </row>
    <row r="95" spans="1:4">
      <c r="A95" s="5">
        <v>20220702</v>
      </c>
      <c r="B95" s="5" t="s">
        <v>6</v>
      </c>
      <c r="C95" s="5" t="str">
        <f>"2022080325"</f>
        <v>2022080325</v>
      </c>
      <c r="D95" s="5">
        <v>0</v>
      </c>
    </row>
    <row r="96" spans="1:4">
      <c r="A96" s="5">
        <v>20220702</v>
      </c>
      <c r="B96" s="5" t="s">
        <v>6</v>
      </c>
      <c r="C96" s="5" t="str">
        <f>"2022080327"</f>
        <v>2022080327</v>
      </c>
      <c r="D96" s="5">
        <v>0</v>
      </c>
    </row>
    <row r="97" spans="1:4">
      <c r="A97" s="5">
        <v>20220702</v>
      </c>
      <c r="B97" s="5" t="s">
        <v>6</v>
      </c>
      <c r="C97" s="5" t="str">
        <f>"2022080328"</f>
        <v>2022080328</v>
      </c>
      <c r="D97" s="5">
        <v>0</v>
      </c>
    </row>
    <row r="98" spans="1:4">
      <c r="A98" s="5">
        <v>20220702</v>
      </c>
      <c r="B98" s="5" t="s">
        <v>6</v>
      </c>
      <c r="C98" s="5" t="str">
        <f>"2022080330"</f>
        <v>2022080330</v>
      </c>
      <c r="D98" s="5">
        <v>0</v>
      </c>
    </row>
    <row r="99" spans="1:4">
      <c r="A99" s="5">
        <v>20220702</v>
      </c>
      <c r="B99" s="5" t="s">
        <v>6</v>
      </c>
      <c r="C99" s="5" t="str">
        <f>"2022080401"</f>
        <v>2022080401</v>
      </c>
      <c r="D99" s="5">
        <v>0</v>
      </c>
    </row>
    <row r="100" spans="1:4">
      <c r="A100" s="5">
        <v>20220702</v>
      </c>
      <c r="B100" s="5" t="s">
        <v>6</v>
      </c>
      <c r="C100" s="5" t="str">
        <f>"2022080402"</f>
        <v>2022080402</v>
      </c>
      <c r="D100" s="5">
        <v>0</v>
      </c>
    </row>
    <row r="101" spans="1:4">
      <c r="A101" s="5">
        <v>20220702</v>
      </c>
      <c r="B101" s="5" t="s">
        <v>6</v>
      </c>
      <c r="C101" s="5" t="str">
        <f>"2022080403"</f>
        <v>2022080403</v>
      </c>
      <c r="D101" s="5">
        <v>0</v>
      </c>
    </row>
    <row r="102" spans="1:4">
      <c r="A102" s="5">
        <v>20220703</v>
      </c>
      <c r="B102" s="5" t="s">
        <v>6</v>
      </c>
      <c r="C102" s="5" t="str">
        <f>"2022080404"</f>
        <v>2022080404</v>
      </c>
      <c r="D102" s="5">
        <v>78</v>
      </c>
    </row>
    <row r="103" spans="1:4">
      <c r="A103" s="5">
        <v>20220703</v>
      </c>
      <c r="B103" s="5" t="s">
        <v>6</v>
      </c>
      <c r="C103" s="5" t="str">
        <f>"2022080419"</f>
        <v>2022080419</v>
      </c>
      <c r="D103" s="5">
        <v>74.8</v>
      </c>
    </row>
    <row r="104" spans="1:4">
      <c r="A104" s="5">
        <v>20220703</v>
      </c>
      <c r="B104" s="5" t="s">
        <v>6</v>
      </c>
      <c r="C104" s="5" t="str">
        <f>"2022080431"</f>
        <v>2022080431</v>
      </c>
      <c r="D104" s="5">
        <v>72</v>
      </c>
    </row>
    <row r="105" spans="1:4">
      <c r="A105" s="5">
        <v>20220703</v>
      </c>
      <c r="B105" s="5" t="s">
        <v>6</v>
      </c>
      <c r="C105" s="5" t="str">
        <f>"2022080418"</f>
        <v>2022080418</v>
      </c>
      <c r="D105" s="5">
        <v>68.8</v>
      </c>
    </row>
    <row r="106" spans="1:4">
      <c r="A106" s="5">
        <v>20220703</v>
      </c>
      <c r="B106" s="5" t="s">
        <v>6</v>
      </c>
      <c r="C106" s="5" t="str">
        <f>"2022080426"</f>
        <v>2022080426</v>
      </c>
      <c r="D106" s="5">
        <v>68.8</v>
      </c>
    </row>
    <row r="107" spans="1:4">
      <c r="A107" s="5">
        <v>20220703</v>
      </c>
      <c r="B107" s="5" t="s">
        <v>6</v>
      </c>
      <c r="C107" s="5" t="str">
        <f>"2022080410"</f>
        <v>2022080410</v>
      </c>
      <c r="D107" s="5">
        <v>68</v>
      </c>
    </row>
    <row r="108" spans="1:4">
      <c r="A108" s="5">
        <v>20220703</v>
      </c>
      <c r="B108" s="5" t="s">
        <v>6</v>
      </c>
      <c r="C108" s="5" t="str">
        <f>"2022080424"</f>
        <v>2022080424</v>
      </c>
      <c r="D108" s="5">
        <v>65</v>
      </c>
    </row>
    <row r="109" spans="1:4">
      <c r="A109" s="5">
        <v>20220703</v>
      </c>
      <c r="B109" s="5" t="s">
        <v>6</v>
      </c>
      <c r="C109" s="5" t="str">
        <f>"2022080420"</f>
        <v>2022080420</v>
      </c>
      <c r="D109" s="5">
        <v>63.2</v>
      </c>
    </row>
    <row r="110" spans="1:4">
      <c r="A110" s="5">
        <v>20220703</v>
      </c>
      <c r="B110" s="5" t="s">
        <v>6</v>
      </c>
      <c r="C110" s="5" t="str">
        <f>"2022080415"</f>
        <v>2022080415</v>
      </c>
      <c r="D110" s="5">
        <v>63</v>
      </c>
    </row>
    <row r="111" spans="1:4">
      <c r="A111" s="5">
        <v>20220703</v>
      </c>
      <c r="B111" s="5" t="s">
        <v>6</v>
      </c>
      <c r="C111" s="5" t="str">
        <f>"2022080414"</f>
        <v>2022080414</v>
      </c>
      <c r="D111" s="5">
        <v>61.4</v>
      </c>
    </row>
    <row r="112" spans="1:4">
      <c r="A112" s="5">
        <v>20220703</v>
      </c>
      <c r="B112" s="5" t="s">
        <v>6</v>
      </c>
      <c r="C112" s="5" t="str">
        <f>"2022080428"</f>
        <v>2022080428</v>
      </c>
      <c r="D112" s="5">
        <v>59.8</v>
      </c>
    </row>
    <row r="113" spans="1:4">
      <c r="A113" s="5">
        <v>20220703</v>
      </c>
      <c r="B113" s="5" t="s">
        <v>6</v>
      </c>
      <c r="C113" s="5" t="str">
        <f>"2022080417"</f>
        <v>2022080417</v>
      </c>
      <c r="D113" s="5">
        <v>59.4</v>
      </c>
    </row>
    <row r="114" spans="1:4">
      <c r="A114" s="5">
        <v>20220703</v>
      </c>
      <c r="B114" s="5" t="s">
        <v>6</v>
      </c>
      <c r="C114" s="5" t="str">
        <f>"2022080422"</f>
        <v>2022080422</v>
      </c>
      <c r="D114" s="5">
        <v>59.2</v>
      </c>
    </row>
    <row r="115" spans="1:4">
      <c r="A115" s="5">
        <v>20220703</v>
      </c>
      <c r="B115" s="5" t="s">
        <v>6</v>
      </c>
      <c r="C115" s="5" t="str">
        <f>"2022080430"</f>
        <v>2022080430</v>
      </c>
      <c r="D115" s="5">
        <v>59</v>
      </c>
    </row>
    <row r="116" spans="1:4">
      <c r="A116" s="5">
        <v>20220703</v>
      </c>
      <c r="B116" s="5" t="s">
        <v>6</v>
      </c>
      <c r="C116" s="5" t="str">
        <f>"2022080406"</f>
        <v>2022080406</v>
      </c>
      <c r="D116" s="5">
        <v>58</v>
      </c>
    </row>
    <row r="117" spans="1:4">
      <c r="A117" s="5">
        <v>20220703</v>
      </c>
      <c r="B117" s="5" t="s">
        <v>6</v>
      </c>
      <c r="C117" s="5" t="str">
        <f>"2022080411"</f>
        <v>2022080411</v>
      </c>
      <c r="D117" s="5">
        <v>56.4</v>
      </c>
    </row>
    <row r="118" spans="1:4">
      <c r="A118" s="5">
        <v>20220703</v>
      </c>
      <c r="B118" s="5" t="s">
        <v>6</v>
      </c>
      <c r="C118" s="5" t="str">
        <f>"2022080409"</f>
        <v>2022080409</v>
      </c>
      <c r="D118" s="5">
        <v>54.6</v>
      </c>
    </row>
    <row r="119" spans="1:4">
      <c r="A119" s="5">
        <v>20220703</v>
      </c>
      <c r="B119" s="5" t="s">
        <v>6</v>
      </c>
      <c r="C119" s="5" t="str">
        <f>"2022080412"</f>
        <v>2022080412</v>
      </c>
      <c r="D119" s="5">
        <v>54.6</v>
      </c>
    </row>
    <row r="120" spans="1:4">
      <c r="A120" s="5">
        <v>20220703</v>
      </c>
      <c r="B120" s="5" t="s">
        <v>6</v>
      </c>
      <c r="C120" s="5" t="str">
        <f>"2022080408"</f>
        <v>2022080408</v>
      </c>
      <c r="D120" s="5">
        <v>53.6</v>
      </c>
    </row>
    <row r="121" spans="1:4">
      <c r="A121" s="5">
        <v>20220703</v>
      </c>
      <c r="B121" s="5" t="s">
        <v>6</v>
      </c>
      <c r="C121" s="5" t="str">
        <f>"2022080421"</f>
        <v>2022080421</v>
      </c>
      <c r="D121" s="5">
        <v>53.2</v>
      </c>
    </row>
    <row r="122" spans="1:4">
      <c r="A122" s="5">
        <v>20220703</v>
      </c>
      <c r="B122" s="5" t="s">
        <v>6</v>
      </c>
      <c r="C122" s="5" t="str">
        <f>"2022080405"</f>
        <v>2022080405</v>
      </c>
      <c r="D122" s="5">
        <v>51.2</v>
      </c>
    </row>
    <row r="123" spans="1:4">
      <c r="A123" s="5">
        <v>20220703</v>
      </c>
      <c r="B123" s="5" t="s">
        <v>6</v>
      </c>
      <c r="C123" s="5" t="str">
        <f>"2022080413"</f>
        <v>2022080413</v>
      </c>
      <c r="D123" s="5">
        <v>49</v>
      </c>
    </row>
    <row r="124" spans="1:4">
      <c r="A124" s="5">
        <v>20220703</v>
      </c>
      <c r="B124" s="5" t="s">
        <v>6</v>
      </c>
      <c r="C124" s="5" t="str">
        <f>"2022080407"</f>
        <v>2022080407</v>
      </c>
      <c r="D124" s="5">
        <v>0</v>
      </c>
    </row>
    <row r="125" spans="1:4">
      <c r="A125" s="5">
        <v>20220703</v>
      </c>
      <c r="B125" s="5" t="s">
        <v>6</v>
      </c>
      <c r="C125" s="5" t="str">
        <f>"2022080416"</f>
        <v>2022080416</v>
      </c>
      <c r="D125" s="5">
        <v>0</v>
      </c>
    </row>
    <row r="126" spans="1:4">
      <c r="A126" s="5">
        <v>20220703</v>
      </c>
      <c r="B126" s="5" t="s">
        <v>6</v>
      </c>
      <c r="C126" s="5" t="str">
        <f>"2022080423"</f>
        <v>2022080423</v>
      </c>
      <c r="D126" s="5">
        <v>0</v>
      </c>
    </row>
    <row r="127" spans="1:4">
      <c r="A127" s="5">
        <v>20220703</v>
      </c>
      <c r="B127" s="5" t="s">
        <v>6</v>
      </c>
      <c r="C127" s="5" t="str">
        <f>"2022080425"</f>
        <v>2022080425</v>
      </c>
      <c r="D127" s="5">
        <v>0</v>
      </c>
    </row>
    <row r="128" spans="1:4">
      <c r="A128" s="5">
        <v>20220703</v>
      </c>
      <c r="B128" s="5" t="s">
        <v>6</v>
      </c>
      <c r="C128" s="5" t="str">
        <f>"2022080427"</f>
        <v>2022080427</v>
      </c>
      <c r="D128" s="5">
        <v>0</v>
      </c>
    </row>
    <row r="129" spans="1:4">
      <c r="A129" s="5">
        <v>20220703</v>
      </c>
      <c r="B129" s="5" t="s">
        <v>6</v>
      </c>
      <c r="C129" s="5" t="str">
        <f>"2022080429"</f>
        <v>2022080429</v>
      </c>
      <c r="D129" s="5">
        <v>0</v>
      </c>
    </row>
    <row r="130" spans="1:4">
      <c r="A130" s="5">
        <v>20220704</v>
      </c>
      <c r="B130" s="5" t="s">
        <v>7</v>
      </c>
      <c r="C130" s="5" t="str">
        <f>"2022080521"</f>
        <v>2022080521</v>
      </c>
      <c r="D130" s="5">
        <v>81.9</v>
      </c>
    </row>
    <row r="131" spans="1:4">
      <c r="A131" s="5">
        <v>20220704</v>
      </c>
      <c r="B131" s="5" t="s">
        <v>7</v>
      </c>
      <c r="C131" s="5" t="str">
        <f>"2022080517"</f>
        <v>2022080517</v>
      </c>
      <c r="D131" s="5">
        <v>81.3</v>
      </c>
    </row>
    <row r="132" spans="1:4">
      <c r="A132" s="5">
        <v>20220704</v>
      </c>
      <c r="B132" s="5" t="s">
        <v>7</v>
      </c>
      <c r="C132" s="5" t="str">
        <f>"2022080501"</f>
        <v>2022080501</v>
      </c>
      <c r="D132" s="5">
        <v>79.8</v>
      </c>
    </row>
    <row r="133" spans="1:4">
      <c r="A133" s="5">
        <v>20220704</v>
      </c>
      <c r="B133" s="5" t="s">
        <v>7</v>
      </c>
      <c r="C133" s="5" t="str">
        <f>"2022080503"</f>
        <v>2022080503</v>
      </c>
      <c r="D133" s="5">
        <v>78.4</v>
      </c>
    </row>
    <row r="134" spans="1:4">
      <c r="A134" s="5">
        <v>20220704</v>
      </c>
      <c r="B134" s="5" t="s">
        <v>7</v>
      </c>
      <c r="C134" s="5" t="str">
        <f>"2022080522"</f>
        <v>2022080522</v>
      </c>
      <c r="D134" s="5">
        <v>70.6</v>
      </c>
    </row>
    <row r="135" spans="1:4">
      <c r="A135" s="5">
        <v>20220704</v>
      </c>
      <c r="B135" s="5" t="s">
        <v>7</v>
      </c>
      <c r="C135" s="5" t="str">
        <f>"2022080515"</f>
        <v>2022080515</v>
      </c>
      <c r="D135" s="5">
        <v>68</v>
      </c>
    </row>
    <row r="136" spans="1:4">
      <c r="A136" s="5">
        <v>20220704</v>
      </c>
      <c r="B136" s="5" t="s">
        <v>7</v>
      </c>
      <c r="C136" s="5" t="str">
        <f>"2022080512"</f>
        <v>2022080512</v>
      </c>
      <c r="D136" s="5">
        <v>67.4</v>
      </c>
    </row>
    <row r="137" spans="1:4">
      <c r="A137" s="5">
        <v>20220704</v>
      </c>
      <c r="B137" s="5" t="s">
        <v>7</v>
      </c>
      <c r="C137" s="5" t="str">
        <f>"2022080509"</f>
        <v>2022080509</v>
      </c>
      <c r="D137" s="5">
        <v>65.3</v>
      </c>
    </row>
    <row r="138" spans="1:4">
      <c r="A138" s="5">
        <v>20220704</v>
      </c>
      <c r="B138" s="5" t="s">
        <v>7</v>
      </c>
      <c r="C138" s="5" t="str">
        <f>"2022080519"</f>
        <v>2022080519</v>
      </c>
      <c r="D138" s="5">
        <v>64.8</v>
      </c>
    </row>
    <row r="139" spans="1:4">
      <c r="A139" s="5">
        <v>20220704</v>
      </c>
      <c r="B139" s="5" t="s">
        <v>7</v>
      </c>
      <c r="C139" s="5" t="str">
        <f>"2022080523"</f>
        <v>2022080523</v>
      </c>
      <c r="D139" s="5">
        <v>62.2</v>
      </c>
    </row>
    <row r="140" spans="1:4">
      <c r="A140" s="5">
        <v>20220704</v>
      </c>
      <c r="B140" s="5" t="s">
        <v>7</v>
      </c>
      <c r="C140" s="5" t="str">
        <f>"2022080508"</f>
        <v>2022080508</v>
      </c>
      <c r="D140" s="5">
        <v>61.7</v>
      </c>
    </row>
    <row r="141" spans="1:4">
      <c r="A141" s="5">
        <v>20220704</v>
      </c>
      <c r="B141" s="5" t="s">
        <v>7</v>
      </c>
      <c r="C141" s="5" t="str">
        <f>"2022080525"</f>
        <v>2022080525</v>
      </c>
      <c r="D141" s="5">
        <v>61.2</v>
      </c>
    </row>
    <row r="142" spans="1:4">
      <c r="A142" s="5">
        <v>20220704</v>
      </c>
      <c r="B142" s="5" t="s">
        <v>7</v>
      </c>
      <c r="C142" s="5" t="str">
        <f>"2022080504"</f>
        <v>2022080504</v>
      </c>
      <c r="D142" s="5">
        <v>57.8</v>
      </c>
    </row>
    <row r="143" spans="1:4">
      <c r="A143" s="5">
        <v>20220704</v>
      </c>
      <c r="B143" s="5" t="s">
        <v>7</v>
      </c>
      <c r="C143" s="5" t="str">
        <f>"2022080511"</f>
        <v>2022080511</v>
      </c>
      <c r="D143" s="5">
        <v>55.4</v>
      </c>
    </row>
    <row r="144" spans="1:4">
      <c r="A144" s="5">
        <v>20220704</v>
      </c>
      <c r="B144" s="5" t="s">
        <v>7</v>
      </c>
      <c r="C144" s="5" t="str">
        <f>"2022080513"</f>
        <v>2022080513</v>
      </c>
      <c r="D144" s="5">
        <v>55.1</v>
      </c>
    </row>
    <row r="145" spans="1:4">
      <c r="A145" s="5">
        <v>20220704</v>
      </c>
      <c r="B145" s="5" t="s">
        <v>7</v>
      </c>
      <c r="C145" s="5" t="str">
        <f>"2022080510"</f>
        <v>2022080510</v>
      </c>
      <c r="D145" s="5">
        <v>51.4</v>
      </c>
    </row>
    <row r="146" spans="1:4">
      <c r="A146" s="5">
        <v>20220704</v>
      </c>
      <c r="B146" s="5" t="s">
        <v>7</v>
      </c>
      <c r="C146" s="5" t="str">
        <f>"2022080514"</f>
        <v>2022080514</v>
      </c>
      <c r="D146" s="5">
        <v>49.9</v>
      </c>
    </row>
    <row r="147" spans="1:4">
      <c r="A147" s="5">
        <v>20220704</v>
      </c>
      <c r="B147" s="5" t="s">
        <v>7</v>
      </c>
      <c r="C147" s="5" t="str">
        <f>"2022080502"</f>
        <v>2022080502</v>
      </c>
      <c r="D147" s="5">
        <v>0</v>
      </c>
    </row>
    <row r="148" spans="1:4">
      <c r="A148" s="5">
        <v>20220704</v>
      </c>
      <c r="B148" s="5" t="s">
        <v>7</v>
      </c>
      <c r="C148" s="5" t="str">
        <f>"2022080505"</f>
        <v>2022080505</v>
      </c>
      <c r="D148" s="5">
        <v>0</v>
      </c>
    </row>
    <row r="149" spans="1:4">
      <c r="A149" s="5">
        <v>20220704</v>
      </c>
      <c r="B149" s="5" t="s">
        <v>7</v>
      </c>
      <c r="C149" s="5" t="str">
        <f>"2022080506"</f>
        <v>2022080506</v>
      </c>
      <c r="D149" s="5">
        <v>0</v>
      </c>
    </row>
    <row r="150" spans="1:4">
      <c r="A150" s="5">
        <v>20220704</v>
      </c>
      <c r="B150" s="5" t="s">
        <v>7</v>
      </c>
      <c r="C150" s="5" t="str">
        <f>"2022080507"</f>
        <v>2022080507</v>
      </c>
      <c r="D150" s="5">
        <v>0</v>
      </c>
    </row>
    <row r="151" spans="1:4">
      <c r="A151" s="5">
        <v>20220704</v>
      </c>
      <c r="B151" s="5" t="s">
        <v>7</v>
      </c>
      <c r="C151" s="5" t="str">
        <f>"2022080516"</f>
        <v>2022080516</v>
      </c>
      <c r="D151" s="5">
        <v>0</v>
      </c>
    </row>
    <row r="152" spans="1:4">
      <c r="A152" s="5">
        <v>20220704</v>
      </c>
      <c r="B152" s="5" t="s">
        <v>7</v>
      </c>
      <c r="C152" s="5" t="str">
        <f>"2022080518"</f>
        <v>2022080518</v>
      </c>
      <c r="D152" s="5">
        <v>0</v>
      </c>
    </row>
    <row r="153" spans="1:4">
      <c r="A153" s="5">
        <v>20220704</v>
      </c>
      <c r="B153" s="5" t="s">
        <v>7</v>
      </c>
      <c r="C153" s="5" t="str">
        <f>"2022080520"</f>
        <v>2022080520</v>
      </c>
      <c r="D153" s="5">
        <v>0</v>
      </c>
    </row>
    <row r="154" spans="1:4">
      <c r="A154" s="5">
        <v>20220704</v>
      </c>
      <c r="B154" s="5" t="s">
        <v>7</v>
      </c>
      <c r="C154" s="5" t="str">
        <f>"2022080524"</f>
        <v>2022080524</v>
      </c>
      <c r="D154" s="5">
        <v>0</v>
      </c>
    </row>
    <row r="155" spans="1:4">
      <c r="A155" s="5">
        <v>20220704</v>
      </c>
      <c r="B155" s="5" t="s">
        <v>7</v>
      </c>
      <c r="C155" s="5" t="str">
        <f>"2022080526"</f>
        <v>2022080526</v>
      </c>
      <c r="D155" s="5">
        <v>0</v>
      </c>
    </row>
    <row r="156" spans="1:4">
      <c r="A156" s="5">
        <v>20220704</v>
      </c>
      <c r="B156" s="5" t="s">
        <v>7</v>
      </c>
      <c r="C156" s="5" t="str">
        <f>"2022080527"</f>
        <v>2022080527</v>
      </c>
      <c r="D156" s="5">
        <v>0</v>
      </c>
    </row>
    <row r="157" spans="1:4">
      <c r="A157" s="5">
        <v>20220705</v>
      </c>
      <c r="B157" s="5" t="s">
        <v>8</v>
      </c>
      <c r="C157" s="5" t="str">
        <f>"2022080707"</f>
        <v>2022080707</v>
      </c>
      <c r="D157" s="5">
        <v>80.4</v>
      </c>
    </row>
    <row r="158" spans="1:4">
      <c r="A158" s="5">
        <v>20220705</v>
      </c>
      <c r="B158" s="5" t="s">
        <v>8</v>
      </c>
      <c r="C158" s="5" t="str">
        <f>"2022080612"</f>
        <v>2022080612</v>
      </c>
      <c r="D158" s="5">
        <v>78.9</v>
      </c>
    </row>
    <row r="159" spans="1:4">
      <c r="A159" s="5">
        <v>20220705</v>
      </c>
      <c r="B159" s="5" t="s">
        <v>8</v>
      </c>
      <c r="C159" s="5" t="str">
        <f>"2022080604"</f>
        <v>2022080604</v>
      </c>
      <c r="D159" s="5">
        <v>76.8</v>
      </c>
    </row>
    <row r="160" spans="1:4">
      <c r="A160" s="5">
        <v>20220705</v>
      </c>
      <c r="B160" s="5" t="s">
        <v>8</v>
      </c>
      <c r="C160" s="5" t="str">
        <f>"2022080623"</f>
        <v>2022080623</v>
      </c>
      <c r="D160" s="5">
        <v>69.9</v>
      </c>
    </row>
    <row r="161" spans="1:4">
      <c r="A161" s="5">
        <v>20220705</v>
      </c>
      <c r="B161" s="5" t="s">
        <v>8</v>
      </c>
      <c r="C161" s="5" t="str">
        <f>"2022080605"</f>
        <v>2022080605</v>
      </c>
      <c r="D161" s="5">
        <v>69.4</v>
      </c>
    </row>
    <row r="162" spans="1:4">
      <c r="A162" s="5">
        <v>20220705</v>
      </c>
      <c r="B162" s="5" t="s">
        <v>8</v>
      </c>
      <c r="C162" s="5" t="str">
        <f>"2022080714"</f>
        <v>2022080714</v>
      </c>
      <c r="D162" s="5">
        <v>68.7</v>
      </c>
    </row>
    <row r="163" spans="1:4">
      <c r="A163" s="5">
        <v>20220705</v>
      </c>
      <c r="B163" s="5" t="s">
        <v>8</v>
      </c>
      <c r="C163" s="5" t="str">
        <f>"2022080803"</f>
        <v>2022080803</v>
      </c>
      <c r="D163" s="5">
        <v>66</v>
      </c>
    </row>
    <row r="164" spans="1:4">
      <c r="A164" s="5">
        <v>20220705</v>
      </c>
      <c r="B164" s="5" t="s">
        <v>8</v>
      </c>
      <c r="C164" s="5" t="str">
        <f>"2022080723"</f>
        <v>2022080723</v>
      </c>
      <c r="D164" s="5">
        <v>65.9</v>
      </c>
    </row>
    <row r="165" spans="1:4">
      <c r="A165" s="5">
        <v>20220705</v>
      </c>
      <c r="B165" s="5" t="s">
        <v>8</v>
      </c>
      <c r="C165" s="5" t="str">
        <f>"2022080530"</f>
        <v>2022080530</v>
      </c>
      <c r="D165" s="5">
        <v>65</v>
      </c>
    </row>
    <row r="166" spans="1:4">
      <c r="A166" s="5">
        <v>20220705</v>
      </c>
      <c r="B166" s="5" t="s">
        <v>8</v>
      </c>
      <c r="C166" s="5" t="str">
        <f>"2022080716"</f>
        <v>2022080716</v>
      </c>
      <c r="D166" s="5">
        <v>64</v>
      </c>
    </row>
    <row r="167" spans="1:4">
      <c r="A167" s="5">
        <v>20220705</v>
      </c>
      <c r="B167" s="5" t="s">
        <v>8</v>
      </c>
      <c r="C167" s="5" t="str">
        <f>"2022080606"</f>
        <v>2022080606</v>
      </c>
      <c r="D167" s="5">
        <v>63.2</v>
      </c>
    </row>
    <row r="168" spans="1:4">
      <c r="A168" s="5">
        <v>20220705</v>
      </c>
      <c r="B168" s="5" t="s">
        <v>8</v>
      </c>
      <c r="C168" s="5" t="str">
        <f>"2022080807"</f>
        <v>2022080807</v>
      </c>
      <c r="D168" s="5">
        <v>62.1</v>
      </c>
    </row>
    <row r="169" spans="1:4">
      <c r="A169" s="5">
        <v>20220705</v>
      </c>
      <c r="B169" s="5" t="s">
        <v>8</v>
      </c>
      <c r="C169" s="5" t="str">
        <f>"2022080613"</f>
        <v>2022080613</v>
      </c>
      <c r="D169" s="5">
        <v>61.7</v>
      </c>
    </row>
    <row r="170" spans="1:4">
      <c r="A170" s="5">
        <v>20220705</v>
      </c>
      <c r="B170" s="5" t="s">
        <v>8</v>
      </c>
      <c r="C170" s="5" t="str">
        <f>"2022080615"</f>
        <v>2022080615</v>
      </c>
      <c r="D170" s="5">
        <v>60.7</v>
      </c>
    </row>
    <row r="171" spans="1:4">
      <c r="A171" s="5">
        <v>20220705</v>
      </c>
      <c r="B171" s="5" t="s">
        <v>8</v>
      </c>
      <c r="C171" s="5" t="str">
        <f>"2022080804"</f>
        <v>2022080804</v>
      </c>
      <c r="D171" s="5">
        <v>60.7</v>
      </c>
    </row>
    <row r="172" spans="1:4">
      <c r="A172" s="5">
        <v>20220705</v>
      </c>
      <c r="B172" s="5" t="s">
        <v>8</v>
      </c>
      <c r="C172" s="5" t="str">
        <f>"2022080617"</f>
        <v>2022080617</v>
      </c>
      <c r="D172" s="5">
        <v>59.3</v>
      </c>
    </row>
    <row r="173" spans="1:4">
      <c r="A173" s="5">
        <v>20220705</v>
      </c>
      <c r="B173" s="5" t="s">
        <v>8</v>
      </c>
      <c r="C173" s="5" t="str">
        <f>"2022080722"</f>
        <v>2022080722</v>
      </c>
      <c r="D173" s="5">
        <v>58.8</v>
      </c>
    </row>
    <row r="174" spans="1:4">
      <c r="A174" s="5">
        <v>20220705</v>
      </c>
      <c r="B174" s="5" t="s">
        <v>8</v>
      </c>
      <c r="C174" s="5" t="str">
        <f>"2022080528"</f>
        <v>2022080528</v>
      </c>
      <c r="D174" s="5">
        <v>58.6</v>
      </c>
    </row>
    <row r="175" spans="1:4">
      <c r="A175" s="5">
        <v>20220705</v>
      </c>
      <c r="B175" s="5" t="s">
        <v>8</v>
      </c>
      <c r="C175" s="5" t="str">
        <f>"2022080705"</f>
        <v>2022080705</v>
      </c>
      <c r="D175" s="5">
        <v>58.6</v>
      </c>
    </row>
    <row r="176" spans="1:4">
      <c r="A176" s="5">
        <v>20220705</v>
      </c>
      <c r="B176" s="5" t="s">
        <v>8</v>
      </c>
      <c r="C176" s="5" t="str">
        <f>"2022080703"</f>
        <v>2022080703</v>
      </c>
      <c r="D176" s="5">
        <v>55.4</v>
      </c>
    </row>
    <row r="177" spans="1:4">
      <c r="A177" s="5">
        <v>20220705</v>
      </c>
      <c r="B177" s="5" t="s">
        <v>8</v>
      </c>
      <c r="C177" s="5" t="str">
        <f>"2022080819"</f>
        <v>2022080819</v>
      </c>
      <c r="D177" s="5">
        <v>55</v>
      </c>
    </row>
    <row r="178" spans="1:4">
      <c r="A178" s="5">
        <v>20220705</v>
      </c>
      <c r="B178" s="5" t="s">
        <v>8</v>
      </c>
      <c r="C178" s="5" t="str">
        <f>"2022080711"</f>
        <v>2022080711</v>
      </c>
      <c r="D178" s="5">
        <v>54.4</v>
      </c>
    </row>
    <row r="179" spans="1:4">
      <c r="A179" s="5">
        <v>20220705</v>
      </c>
      <c r="B179" s="5" t="s">
        <v>8</v>
      </c>
      <c r="C179" s="5" t="str">
        <f>"2022080706"</f>
        <v>2022080706</v>
      </c>
      <c r="D179" s="5">
        <v>54.1</v>
      </c>
    </row>
    <row r="180" spans="1:4">
      <c r="A180" s="5">
        <v>20220705</v>
      </c>
      <c r="B180" s="5" t="s">
        <v>8</v>
      </c>
      <c r="C180" s="5" t="str">
        <f>"2022080718"</f>
        <v>2022080718</v>
      </c>
      <c r="D180" s="5">
        <v>53.9</v>
      </c>
    </row>
    <row r="181" spans="1:4">
      <c r="A181" s="5">
        <v>20220705</v>
      </c>
      <c r="B181" s="5" t="s">
        <v>8</v>
      </c>
      <c r="C181" s="5" t="str">
        <f>"2022080624"</f>
        <v>2022080624</v>
      </c>
      <c r="D181" s="5">
        <v>53.7</v>
      </c>
    </row>
    <row r="182" spans="1:4">
      <c r="A182" s="5">
        <v>20220705</v>
      </c>
      <c r="B182" s="5" t="s">
        <v>8</v>
      </c>
      <c r="C182" s="5" t="str">
        <f>"2022080719"</f>
        <v>2022080719</v>
      </c>
      <c r="D182" s="5">
        <v>53.7</v>
      </c>
    </row>
    <row r="183" spans="1:4">
      <c r="A183" s="5">
        <v>20220705</v>
      </c>
      <c r="B183" s="5" t="s">
        <v>8</v>
      </c>
      <c r="C183" s="5" t="str">
        <f>"2022080602"</f>
        <v>2022080602</v>
      </c>
      <c r="D183" s="5">
        <v>53</v>
      </c>
    </row>
    <row r="184" spans="1:4">
      <c r="A184" s="5">
        <v>20220705</v>
      </c>
      <c r="B184" s="5" t="s">
        <v>8</v>
      </c>
      <c r="C184" s="5" t="str">
        <f>"2022080821"</f>
        <v>2022080821</v>
      </c>
      <c r="D184" s="5">
        <v>52</v>
      </c>
    </row>
    <row r="185" spans="1:4">
      <c r="A185" s="5">
        <v>20220705</v>
      </c>
      <c r="B185" s="5" t="s">
        <v>8</v>
      </c>
      <c r="C185" s="5" t="str">
        <f>"2022080724"</f>
        <v>2022080724</v>
      </c>
      <c r="D185" s="5">
        <v>51.5</v>
      </c>
    </row>
    <row r="186" spans="1:4">
      <c r="A186" s="5">
        <v>20220705</v>
      </c>
      <c r="B186" s="5" t="s">
        <v>8</v>
      </c>
      <c r="C186" s="5" t="str">
        <f>"2022080529"</f>
        <v>2022080529</v>
      </c>
      <c r="D186" s="5">
        <v>50.2</v>
      </c>
    </row>
    <row r="187" spans="1:4">
      <c r="A187" s="5">
        <v>20220705</v>
      </c>
      <c r="B187" s="5" t="s">
        <v>8</v>
      </c>
      <c r="C187" s="5" t="str">
        <f>"2022080627"</f>
        <v>2022080627</v>
      </c>
      <c r="D187" s="5">
        <v>50</v>
      </c>
    </row>
    <row r="188" spans="1:4">
      <c r="A188" s="5">
        <v>20220705</v>
      </c>
      <c r="B188" s="5" t="s">
        <v>8</v>
      </c>
      <c r="C188" s="5" t="str">
        <f>"2022080818"</f>
        <v>2022080818</v>
      </c>
      <c r="D188" s="5">
        <v>48</v>
      </c>
    </row>
    <row r="189" spans="1:4">
      <c r="A189" s="5">
        <v>20220705</v>
      </c>
      <c r="B189" s="5" t="s">
        <v>8</v>
      </c>
      <c r="C189" s="5" t="str">
        <f>"2022080609"</f>
        <v>2022080609</v>
      </c>
      <c r="D189" s="5">
        <v>47.3</v>
      </c>
    </row>
    <row r="190" spans="1:4">
      <c r="A190" s="5">
        <v>20220705</v>
      </c>
      <c r="B190" s="5" t="s">
        <v>8</v>
      </c>
      <c r="C190" s="5" t="str">
        <f>"2022080708"</f>
        <v>2022080708</v>
      </c>
      <c r="D190" s="5">
        <v>44.6</v>
      </c>
    </row>
    <row r="191" spans="1:4">
      <c r="A191" s="5">
        <v>20220705</v>
      </c>
      <c r="B191" s="5" t="s">
        <v>8</v>
      </c>
      <c r="C191" s="5" t="str">
        <f>"2022080816"</f>
        <v>2022080816</v>
      </c>
      <c r="D191" s="5">
        <v>41.4</v>
      </c>
    </row>
    <row r="192" spans="1:4">
      <c r="A192" s="5">
        <v>20220705</v>
      </c>
      <c r="B192" s="5" t="s">
        <v>8</v>
      </c>
      <c r="C192" s="5" t="str">
        <f>"2022080601"</f>
        <v>2022080601</v>
      </c>
      <c r="D192" s="5">
        <v>0</v>
      </c>
    </row>
    <row r="193" spans="1:4">
      <c r="A193" s="5">
        <v>20220705</v>
      </c>
      <c r="B193" s="5" t="s">
        <v>8</v>
      </c>
      <c r="C193" s="5" t="str">
        <f>"2022080603"</f>
        <v>2022080603</v>
      </c>
      <c r="D193" s="5">
        <v>0</v>
      </c>
    </row>
    <row r="194" spans="1:4">
      <c r="A194" s="5">
        <v>20220705</v>
      </c>
      <c r="B194" s="5" t="s">
        <v>8</v>
      </c>
      <c r="C194" s="5" t="str">
        <f>"2022080607"</f>
        <v>2022080607</v>
      </c>
      <c r="D194" s="5">
        <v>0</v>
      </c>
    </row>
    <row r="195" spans="1:4">
      <c r="A195" s="5">
        <v>20220705</v>
      </c>
      <c r="B195" s="5" t="s">
        <v>8</v>
      </c>
      <c r="C195" s="5" t="str">
        <f>"2022080608"</f>
        <v>2022080608</v>
      </c>
      <c r="D195" s="5">
        <v>0</v>
      </c>
    </row>
    <row r="196" spans="1:4">
      <c r="A196" s="5">
        <v>20220705</v>
      </c>
      <c r="B196" s="5" t="s">
        <v>8</v>
      </c>
      <c r="C196" s="5" t="str">
        <f>"2022080610"</f>
        <v>2022080610</v>
      </c>
      <c r="D196" s="5">
        <v>0</v>
      </c>
    </row>
    <row r="197" spans="1:4">
      <c r="A197" s="5">
        <v>20220705</v>
      </c>
      <c r="B197" s="5" t="s">
        <v>8</v>
      </c>
      <c r="C197" s="5" t="str">
        <f>"2022080611"</f>
        <v>2022080611</v>
      </c>
      <c r="D197" s="5">
        <v>0</v>
      </c>
    </row>
    <row r="198" spans="1:4">
      <c r="A198" s="5">
        <v>20220705</v>
      </c>
      <c r="B198" s="5" t="s">
        <v>8</v>
      </c>
      <c r="C198" s="5" t="str">
        <f>"2022080614"</f>
        <v>2022080614</v>
      </c>
      <c r="D198" s="5">
        <v>0</v>
      </c>
    </row>
    <row r="199" spans="1:4">
      <c r="A199" s="5">
        <v>20220705</v>
      </c>
      <c r="B199" s="5" t="s">
        <v>8</v>
      </c>
      <c r="C199" s="5" t="str">
        <f>"2022080616"</f>
        <v>2022080616</v>
      </c>
      <c r="D199" s="5">
        <v>0</v>
      </c>
    </row>
    <row r="200" spans="1:4">
      <c r="A200" s="5">
        <v>20220705</v>
      </c>
      <c r="B200" s="5" t="s">
        <v>8</v>
      </c>
      <c r="C200" s="5" t="str">
        <f>"2022080618"</f>
        <v>2022080618</v>
      </c>
      <c r="D200" s="5">
        <v>0</v>
      </c>
    </row>
    <row r="201" spans="1:4">
      <c r="A201" s="5">
        <v>20220705</v>
      </c>
      <c r="B201" s="5" t="s">
        <v>8</v>
      </c>
      <c r="C201" s="5" t="str">
        <f>"2022080619"</f>
        <v>2022080619</v>
      </c>
      <c r="D201" s="5">
        <v>0</v>
      </c>
    </row>
    <row r="202" spans="1:4">
      <c r="A202" s="5">
        <v>20220705</v>
      </c>
      <c r="B202" s="5" t="s">
        <v>8</v>
      </c>
      <c r="C202" s="5" t="str">
        <f>"2022080620"</f>
        <v>2022080620</v>
      </c>
      <c r="D202" s="5">
        <v>0</v>
      </c>
    </row>
    <row r="203" spans="1:4">
      <c r="A203" s="5">
        <v>20220705</v>
      </c>
      <c r="B203" s="5" t="s">
        <v>8</v>
      </c>
      <c r="C203" s="5" t="str">
        <f>"2022080621"</f>
        <v>2022080621</v>
      </c>
      <c r="D203" s="5">
        <v>0</v>
      </c>
    </row>
    <row r="204" spans="1:4">
      <c r="A204" s="5">
        <v>20220705</v>
      </c>
      <c r="B204" s="5" t="s">
        <v>8</v>
      </c>
      <c r="C204" s="5" t="str">
        <f>"2022080622"</f>
        <v>2022080622</v>
      </c>
      <c r="D204" s="5">
        <v>0</v>
      </c>
    </row>
    <row r="205" spans="1:4">
      <c r="A205" s="5">
        <v>20220705</v>
      </c>
      <c r="B205" s="5" t="s">
        <v>8</v>
      </c>
      <c r="C205" s="5" t="str">
        <f>"2022080625"</f>
        <v>2022080625</v>
      </c>
      <c r="D205" s="5">
        <v>0</v>
      </c>
    </row>
    <row r="206" spans="1:4">
      <c r="A206" s="5">
        <v>20220705</v>
      </c>
      <c r="B206" s="5" t="s">
        <v>8</v>
      </c>
      <c r="C206" s="5" t="str">
        <f>"2022080626"</f>
        <v>2022080626</v>
      </c>
      <c r="D206" s="5">
        <v>0</v>
      </c>
    </row>
    <row r="207" spans="1:4">
      <c r="A207" s="5">
        <v>20220705</v>
      </c>
      <c r="B207" s="5" t="s">
        <v>8</v>
      </c>
      <c r="C207" s="5" t="str">
        <f>"2022080628"</f>
        <v>2022080628</v>
      </c>
      <c r="D207" s="5">
        <v>0</v>
      </c>
    </row>
    <row r="208" spans="1:4">
      <c r="A208" s="5">
        <v>20220705</v>
      </c>
      <c r="B208" s="5" t="s">
        <v>8</v>
      </c>
      <c r="C208" s="5" t="str">
        <f>"2022080629"</f>
        <v>2022080629</v>
      </c>
      <c r="D208" s="5">
        <v>0</v>
      </c>
    </row>
    <row r="209" spans="1:4">
      <c r="A209" s="5">
        <v>20220705</v>
      </c>
      <c r="B209" s="5" t="s">
        <v>8</v>
      </c>
      <c r="C209" s="5" t="str">
        <f>"2022080630"</f>
        <v>2022080630</v>
      </c>
      <c r="D209" s="5">
        <v>0</v>
      </c>
    </row>
    <row r="210" spans="1:4">
      <c r="A210" s="5">
        <v>20220705</v>
      </c>
      <c r="B210" s="5" t="s">
        <v>8</v>
      </c>
      <c r="C210" s="5" t="str">
        <f>"2022080701"</f>
        <v>2022080701</v>
      </c>
      <c r="D210" s="5">
        <v>0</v>
      </c>
    </row>
    <row r="211" spans="1:4">
      <c r="A211" s="5">
        <v>20220705</v>
      </c>
      <c r="B211" s="5" t="s">
        <v>8</v>
      </c>
      <c r="C211" s="5" t="str">
        <f>"2022080702"</f>
        <v>2022080702</v>
      </c>
      <c r="D211" s="5">
        <v>0</v>
      </c>
    </row>
    <row r="212" spans="1:4">
      <c r="A212" s="5">
        <v>20220705</v>
      </c>
      <c r="B212" s="5" t="s">
        <v>8</v>
      </c>
      <c r="C212" s="5" t="str">
        <f>"2022080704"</f>
        <v>2022080704</v>
      </c>
      <c r="D212" s="5">
        <v>0</v>
      </c>
    </row>
    <row r="213" spans="1:4">
      <c r="A213" s="5">
        <v>20220705</v>
      </c>
      <c r="B213" s="5" t="s">
        <v>8</v>
      </c>
      <c r="C213" s="5" t="str">
        <f>"2022080709"</f>
        <v>2022080709</v>
      </c>
      <c r="D213" s="5">
        <v>0</v>
      </c>
    </row>
    <row r="214" spans="1:4">
      <c r="A214" s="5">
        <v>20220705</v>
      </c>
      <c r="B214" s="5" t="s">
        <v>8</v>
      </c>
      <c r="C214" s="5" t="str">
        <f>"2022080710"</f>
        <v>2022080710</v>
      </c>
      <c r="D214" s="5">
        <v>0</v>
      </c>
    </row>
    <row r="215" spans="1:4">
      <c r="A215" s="5">
        <v>20220705</v>
      </c>
      <c r="B215" s="5" t="s">
        <v>8</v>
      </c>
      <c r="C215" s="5" t="str">
        <f>"2022080712"</f>
        <v>2022080712</v>
      </c>
      <c r="D215" s="5">
        <v>0</v>
      </c>
    </row>
    <row r="216" spans="1:4">
      <c r="A216" s="5">
        <v>20220705</v>
      </c>
      <c r="B216" s="5" t="s">
        <v>8</v>
      </c>
      <c r="C216" s="5" t="str">
        <f>"2022080713"</f>
        <v>2022080713</v>
      </c>
      <c r="D216" s="5">
        <v>0</v>
      </c>
    </row>
    <row r="217" spans="1:4">
      <c r="A217" s="5">
        <v>20220705</v>
      </c>
      <c r="B217" s="5" t="s">
        <v>8</v>
      </c>
      <c r="C217" s="5" t="str">
        <f>"2022080715"</f>
        <v>2022080715</v>
      </c>
      <c r="D217" s="5">
        <v>0</v>
      </c>
    </row>
    <row r="218" spans="1:4">
      <c r="A218" s="5">
        <v>20220705</v>
      </c>
      <c r="B218" s="5" t="s">
        <v>8</v>
      </c>
      <c r="C218" s="5" t="str">
        <f>"2022080717"</f>
        <v>2022080717</v>
      </c>
      <c r="D218" s="5">
        <v>0</v>
      </c>
    </row>
    <row r="219" spans="1:4">
      <c r="A219" s="5">
        <v>20220705</v>
      </c>
      <c r="B219" s="5" t="s">
        <v>8</v>
      </c>
      <c r="C219" s="5" t="str">
        <f>"2022080720"</f>
        <v>2022080720</v>
      </c>
      <c r="D219" s="5">
        <v>0</v>
      </c>
    </row>
    <row r="220" spans="1:4">
      <c r="A220" s="5">
        <v>20220705</v>
      </c>
      <c r="B220" s="5" t="s">
        <v>8</v>
      </c>
      <c r="C220" s="5" t="str">
        <f>"2022080721"</f>
        <v>2022080721</v>
      </c>
      <c r="D220" s="5">
        <v>0</v>
      </c>
    </row>
    <row r="221" spans="1:4">
      <c r="A221" s="5">
        <v>20220705</v>
      </c>
      <c r="B221" s="5" t="s">
        <v>8</v>
      </c>
      <c r="C221" s="5" t="str">
        <f>"2022080725"</f>
        <v>2022080725</v>
      </c>
      <c r="D221" s="5">
        <v>0</v>
      </c>
    </row>
    <row r="222" spans="1:4">
      <c r="A222" s="5">
        <v>20220705</v>
      </c>
      <c r="B222" s="5" t="s">
        <v>8</v>
      </c>
      <c r="C222" s="5" t="str">
        <f>"2022080726"</f>
        <v>2022080726</v>
      </c>
      <c r="D222" s="5">
        <v>0</v>
      </c>
    </row>
    <row r="223" spans="1:4">
      <c r="A223" s="5">
        <v>20220705</v>
      </c>
      <c r="B223" s="5" t="s">
        <v>8</v>
      </c>
      <c r="C223" s="5" t="str">
        <f>"2022080727"</f>
        <v>2022080727</v>
      </c>
      <c r="D223" s="5">
        <v>0</v>
      </c>
    </row>
    <row r="224" spans="1:4">
      <c r="A224" s="5">
        <v>20220705</v>
      </c>
      <c r="B224" s="5" t="s">
        <v>8</v>
      </c>
      <c r="C224" s="5" t="str">
        <f>"2022080728"</f>
        <v>2022080728</v>
      </c>
      <c r="D224" s="5">
        <v>0</v>
      </c>
    </row>
    <row r="225" spans="1:4">
      <c r="A225" s="5">
        <v>20220705</v>
      </c>
      <c r="B225" s="5" t="s">
        <v>8</v>
      </c>
      <c r="C225" s="5" t="str">
        <f>"2022080729"</f>
        <v>2022080729</v>
      </c>
      <c r="D225" s="5">
        <v>0</v>
      </c>
    </row>
    <row r="226" spans="1:4">
      <c r="A226" s="5">
        <v>20220705</v>
      </c>
      <c r="B226" s="5" t="s">
        <v>8</v>
      </c>
      <c r="C226" s="5" t="str">
        <f>"2022080730"</f>
        <v>2022080730</v>
      </c>
      <c r="D226" s="5">
        <v>0</v>
      </c>
    </row>
    <row r="227" spans="1:4">
      <c r="A227" s="5">
        <v>20220705</v>
      </c>
      <c r="B227" s="5" t="s">
        <v>8</v>
      </c>
      <c r="C227" s="5" t="str">
        <f>"2022080801"</f>
        <v>2022080801</v>
      </c>
      <c r="D227" s="5">
        <v>0</v>
      </c>
    </row>
    <row r="228" spans="1:4">
      <c r="A228" s="5">
        <v>20220705</v>
      </c>
      <c r="B228" s="5" t="s">
        <v>8</v>
      </c>
      <c r="C228" s="5" t="str">
        <f>"2022080802"</f>
        <v>2022080802</v>
      </c>
      <c r="D228" s="5">
        <v>0</v>
      </c>
    </row>
    <row r="229" spans="1:4">
      <c r="A229" s="5">
        <v>20220705</v>
      </c>
      <c r="B229" s="5" t="s">
        <v>8</v>
      </c>
      <c r="C229" s="5" t="str">
        <f>"2022080805"</f>
        <v>2022080805</v>
      </c>
      <c r="D229" s="5">
        <v>0</v>
      </c>
    </row>
    <row r="230" spans="1:4">
      <c r="A230" s="5">
        <v>20220705</v>
      </c>
      <c r="B230" s="5" t="s">
        <v>8</v>
      </c>
      <c r="C230" s="5" t="str">
        <f>"2022080806"</f>
        <v>2022080806</v>
      </c>
      <c r="D230" s="5">
        <v>0</v>
      </c>
    </row>
    <row r="231" spans="1:4">
      <c r="A231" s="5">
        <v>20220705</v>
      </c>
      <c r="B231" s="5" t="s">
        <v>8</v>
      </c>
      <c r="C231" s="5" t="str">
        <f>"2022080808"</f>
        <v>2022080808</v>
      </c>
      <c r="D231" s="5">
        <v>0</v>
      </c>
    </row>
    <row r="232" spans="1:4">
      <c r="A232" s="5">
        <v>20220705</v>
      </c>
      <c r="B232" s="5" t="s">
        <v>8</v>
      </c>
      <c r="C232" s="5" t="str">
        <f>"2022080809"</f>
        <v>2022080809</v>
      </c>
      <c r="D232" s="5">
        <v>0</v>
      </c>
    </row>
    <row r="233" spans="1:4">
      <c r="A233" s="5">
        <v>20220705</v>
      </c>
      <c r="B233" s="5" t="s">
        <v>8</v>
      </c>
      <c r="C233" s="5" t="str">
        <f>"2022080810"</f>
        <v>2022080810</v>
      </c>
      <c r="D233" s="5">
        <v>0</v>
      </c>
    </row>
    <row r="234" spans="1:4">
      <c r="A234" s="5">
        <v>20220705</v>
      </c>
      <c r="B234" s="5" t="s">
        <v>8</v>
      </c>
      <c r="C234" s="5" t="str">
        <f>"2022080811"</f>
        <v>2022080811</v>
      </c>
      <c r="D234" s="5">
        <v>0</v>
      </c>
    </row>
    <row r="235" spans="1:4">
      <c r="A235" s="5">
        <v>20220705</v>
      </c>
      <c r="B235" s="5" t="s">
        <v>8</v>
      </c>
      <c r="C235" s="5" t="str">
        <f>"2022080812"</f>
        <v>2022080812</v>
      </c>
      <c r="D235" s="5">
        <v>0</v>
      </c>
    </row>
    <row r="236" spans="1:4">
      <c r="A236" s="5">
        <v>20220705</v>
      </c>
      <c r="B236" s="5" t="s">
        <v>8</v>
      </c>
      <c r="C236" s="5" t="str">
        <f>"2022080813"</f>
        <v>2022080813</v>
      </c>
      <c r="D236" s="5">
        <v>0</v>
      </c>
    </row>
    <row r="237" spans="1:4">
      <c r="A237" s="5">
        <v>20220705</v>
      </c>
      <c r="B237" s="5" t="s">
        <v>8</v>
      </c>
      <c r="C237" s="5" t="str">
        <f>"2022080814"</f>
        <v>2022080814</v>
      </c>
      <c r="D237" s="5">
        <v>0</v>
      </c>
    </row>
    <row r="238" spans="1:4">
      <c r="A238" s="5">
        <v>20220705</v>
      </c>
      <c r="B238" s="5" t="s">
        <v>8</v>
      </c>
      <c r="C238" s="5" t="str">
        <f>"2022080815"</f>
        <v>2022080815</v>
      </c>
      <c r="D238" s="5">
        <v>0</v>
      </c>
    </row>
    <row r="239" spans="1:4">
      <c r="A239" s="5">
        <v>20220705</v>
      </c>
      <c r="B239" s="5" t="s">
        <v>8</v>
      </c>
      <c r="C239" s="5" t="str">
        <f>"2022080817"</f>
        <v>2022080817</v>
      </c>
      <c r="D239" s="5">
        <v>0</v>
      </c>
    </row>
    <row r="240" spans="1:4">
      <c r="A240" s="5">
        <v>20220705</v>
      </c>
      <c r="B240" s="5" t="s">
        <v>8</v>
      </c>
      <c r="C240" s="5" t="str">
        <f>"2022080820"</f>
        <v>2022080820</v>
      </c>
      <c r="D240" s="5">
        <v>0</v>
      </c>
    </row>
    <row r="241" spans="1:4">
      <c r="A241" s="5">
        <v>20220705</v>
      </c>
      <c r="B241" s="5" t="s">
        <v>8</v>
      </c>
      <c r="C241" s="5" t="str">
        <f>"2022080822"</f>
        <v>2022080822</v>
      </c>
      <c r="D241" s="5">
        <v>0</v>
      </c>
    </row>
    <row r="242" spans="1:4">
      <c r="A242" s="5">
        <v>20220706</v>
      </c>
      <c r="B242" s="5" t="s">
        <v>9</v>
      </c>
      <c r="C242" s="5" t="str">
        <f>"2022080902"</f>
        <v>2022080902</v>
      </c>
      <c r="D242" s="5">
        <v>77.8</v>
      </c>
    </row>
    <row r="243" spans="1:4">
      <c r="A243" s="5">
        <v>20220706</v>
      </c>
      <c r="B243" s="5" t="s">
        <v>9</v>
      </c>
      <c r="C243" s="5" t="str">
        <f>"2022080825"</f>
        <v>2022080825</v>
      </c>
      <c r="D243" s="5">
        <v>74.7</v>
      </c>
    </row>
    <row r="244" spans="1:4">
      <c r="A244" s="5">
        <v>20220706</v>
      </c>
      <c r="B244" s="5" t="s">
        <v>9</v>
      </c>
      <c r="C244" s="5" t="str">
        <f>"2022080830"</f>
        <v>2022080830</v>
      </c>
      <c r="D244" s="5">
        <v>74.3</v>
      </c>
    </row>
    <row r="245" spans="1:4">
      <c r="A245" s="5">
        <v>20220706</v>
      </c>
      <c r="B245" s="5" t="s">
        <v>9</v>
      </c>
      <c r="C245" s="5" t="str">
        <f>"2022080824"</f>
        <v>2022080824</v>
      </c>
      <c r="D245" s="5">
        <v>72.7</v>
      </c>
    </row>
    <row r="246" spans="1:4">
      <c r="A246" s="5">
        <v>20220706</v>
      </c>
      <c r="B246" s="5" t="s">
        <v>9</v>
      </c>
      <c r="C246" s="5" t="str">
        <f>"2022080829"</f>
        <v>2022080829</v>
      </c>
      <c r="D246" s="5">
        <v>69.1</v>
      </c>
    </row>
    <row r="247" spans="1:4">
      <c r="A247" s="5">
        <v>20220706</v>
      </c>
      <c r="B247" s="5" t="s">
        <v>9</v>
      </c>
      <c r="C247" s="5" t="str">
        <f>"2022080903"</f>
        <v>2022080903</v>
      </c>
      <c r="D247" s="5">
        <v>65.8</v>
      </c>
    </row>
    <row r="248" spans="1:4">
      <c r="A248" s="5">
        <v>20220706</v>
      </c>
      <c r="B248" s="5" t="s">
        <v>9</v>
      </c>
      <c r="C248" s="5" t="str">
        <f>"2022080823"</f>
        <v>2022080823</v>
      </c>
      <c r="D248" s="5">
        <v>62.3</v>
      </c>
    </row>
    <row r="249" spans="1:4">
      <c r="A249" s="5">
        <v>20220706</v>
      </c>
      <c r="B249" s="5" t="s">
        <v>9</v>
      </c>
      <c r="C249" s="5" t="str">
        <f>"2022080901"</f>
        <v>2022080901</v>
      </c>
      <c r="D249" s="5">
        <v>53.9</v>
      </c>
    </row>
    <row r="250" spans="1:4">
      <c r="A250" s="5">
        <v>20220706</v>
      </c>
      <c r="B250" s="5" t="s">
        <v>9</v>
      </c>
      <c r="C250" s="5" t="str">
        <f>"2022080904"</f>
        <v>2022080904</v>
      </c>
      <c r="D250" s="5">
        <v>46.2</v>
      </c>
    </row>
    <row r="251" spans="1:4">
      <c r="A251" s="5">
        <v>20220706</v>
      </c>
      <c r="B251" s="5" t="s">
        <v>9</v>
      </c>
      <c r="C251" s="5" t="str">
        <f>"2022080826"</f>
        <v>2022080826</v>
      </c>
      <c r="D251" s="5">
        <v>0</v>
      </c>
    </row>
    <row r="252" spans="1:4">
      <c r="A252" s="5">
        <v>20220706</v>
      </c>
      <c r="B252" s="5" t="s">
        <v>9</v>
      </c>
      <c r="C252" s="5" t="str">
        <f>"2022080827"</f>
        <v>2022080827</v>
      </c>
      <c r="D252" s="5">
        <v>0</v>
      </c>
    </row>
    <row r="253" spans="1:4">
      <c r="A253" s="5">
        <v>20220706</v>
      </c>
      <c r="B253" s="5" t="s">
        <v>9</v>
      </c>
      <c r="C253" s="5" t="str">
        <f>"2022080828"</f>
        <v>2022080828</v>
      </c>
      <c r="D253" s="5">
        <v>0</v>
      </c>
    </row>
    <row r="254" spans="1:4">
      <c r="A254" s="5">
        <v>20220707</v>
      </c>
      <c r="B254" s="5" t="s">
        <v>10</v>
      </c>
      <c r="C254" s="5" t="str">
        <f>"2022080914"</f>
        <v>2022080914</v>
      </c>
      <c r="D254" s="5">
        <v>86</v>
      </c>
    </row>
    <row r="255" spans="1:4">
      <c r="A255" s="5">
        <v>20220707</v>
      </c>
      <c r="B255" s="5" t="s">
        <v>10</v>
      </c>
      <c r="C255" s="5" t="str">
        <f>"2022080910"</f>
        <v>2022080910</v>
      </c>
      <c r="D255" s="5">
        <v>74.2</v>
      </c>
    </row>
    <row r="256" spans="1:4">
      <c r="A256" s="5">
        <v>20220707</v>
      </c>
      <c r="B256" s="5" t="s">
        <v>10</v>
      </c>
      <c r="C256" s="5" t="str">
        <f>"2022080926"</f>
        <v>2022080926</v>
      </c>
      <c r="D256" s="5">
        <v>72.2</v>
      </c>
    </row>
    <row r="257" spans="1:4">
      <c r="A257" s="5">
        <v>20220707</v>
      </c>
      <c r="B257" s="5" t="s">
        <v>10</v>
      </c>
      <c r="C257" s="5" t="str">
        <f>"2022080925"</f>
        <v>2022080925</v>
      </c>
      <c r="D257" s="5">
        <v>69.2</v>
      </c>
    </row>
    <row r="258" spans="1:4">
      <c r="A258" s="5">
        <v>20220707</v>
      </c>
      <c r="B258" s="5" t="s">
        <v>10</v>
      </c>
      <c r="C258" s="5" t="str">
        <f>"2022080919"</f>
        <v>2022080919</v>
      </c>
      <c r="D258" s="5">
        <v>66.7</v>
      </c>
    </row>
    <row r="259" spans="1:4">
      <c r="A259" s="5">
        <v>20220707</v>
      </c>
      <c r="B259" s="5" t="s">
        <v>10</v>
      </c>
      <c r="C259" s="5" t="str">
        <f>"2022080920"</f>
        <v>2022080920</v>
      </c>
      <c r="D259" s="5">
        <v>66.5</v>
      </c>
    </row>
    <row r="260" spans="1:4">
      <c r="A260" s="5">
        <v>20220707</v>
      </c>
      <c r="B260" s="5" t="s">
        <v>10</v>
      </c>
      <c r="C260" s="5" t="str">
        <f>"2022080908"</f>
        <v>2022080908</v>
      </c>
      <c r="D260" s="5">
        <v>66</v>
      </c>
    </row>
    <row r="261" spans="1:4">
      <c r="A261" s="5">
        <v>20220707</v>
      </c>
      <c r="B261" s="5" t="s">
        <v>10</v>
      </c>
      <c r="C261" s="5" t="str">
        <f>"2022080923"</f>
        <v>2022080923</v>
      </c>
      <c r="D261" s="5">
        <v>62.8</v>
      </c>
    </row>
    <row r="262" spans="1:4">
      <c r="A262" s="5">
        <v>20220707</v>
      </c>
      <c r="B262" s="5" t="s">
        <v>10</v>
      </c>
      <c r="C262" s="5" t="str">
        <f>"2022080918"</f>
        <v>2022080918</v>
      </c>
      <c r="D262" s="5">
        <v>59.2</v>
      </c>
    </row>
    <row r="263" spans="1:4">
      <c r="A263" s="5">
        <v>20220707</v>
      </c>
      <c r="B263" s="5" t="s">
        <v>10</v>
      </c>
      <c r="C263" s="5" t="str">
        <f>"2022080924"</f>
        <v>2022080924</v>
      </c>
      <c r="D263" s="5">
        <v>59</v>
      </c>
    </row>
    <row r="264" spans="1:4">
      <c r="A264" s="5">
        <v>20220707</v>
      </c>
      <c r="B264" s="5" t="s">
        <v>10</v>
      </c>
      <c r="C264" s="5" t="str">
        <f>"2022080909"</f>
        <v>2022080909</v>
      </c>
      <c r="D264" s="5">
        <v>57.4</v>
      </c>
    </row>
    <row r="265" spans="1:4">
      <c r="A265" s="5">
        <v>20220707</v>
      </c>
      <c r="B265" s="5" t="s">
        <v>10</v>
      </c>
      <c r="C265" s="5" t="str">
        <f>"2022080917"</f>
        <v>2022080917</v>
      </c>
      <c r="D265" s="5">
        <v>56.8</v>
      </c>
    </row>
    <row r="266" spans="1:4">
      <c r="A266" s="5">
        <v>20220707</v>
      </c>
      <c r="B266" s="5" t="s">
        <v>10</v>
      </c>
      <c r="C266" s="5" t="str">
        <f>"2022080921"</f>
        <v>2022080921</v>
      </c>
      <c r="D266" s="5">
        <v>56.4</v>
      </c>
    </row>
    <row r="267" spans="1:4">
      <c r="A267" s="5">
        <v>20220707</v>
      </c>
      <c r="B267" s="5" t="s">
        <v>10</v>
      </c>
      <c r="C267" s="5" t="str">
        <f>"2022080922"</f>
        <v>2022080922</v>
      </c>
      <c r="D267" s="5">
        <v>56.1</v>
      </c>
    </row>
    <row r="268" spans="1:4">
      <c r="A268" s="5">
        <v>20220707</v>
      </c>
      <c r="B268" s="5" t="s">
        <v>10</v>
      </c>
      <c r="C268" s="5" t="str">
        <f>"2022080906"</f>
        <v>2022080906</v>
      </c>
      <c r="D268" s="5">
        <v>55</v>
      </c>
    </row>
    <row r="269" spans="1:4">
      <c r="A269" s="5">
        <v>20220707</v>
      </c>
      <c r="B269" s="5" t="s">
        <v>10</v>
      </c>
      <c r="C269" s="5" t="str">
        <f>"2022080913"</f>
        <v>2022080913</v>
      </c>
      <c r="D269" s="5">
        <v>52.4</v>
      </c>
    </row>
    <row r="270" spans="1:4">
      <c r="A270" s="5">
        <v>20220707</v>
      </c>
      <c r="B270" s="5" t="s">
        <v>10</v>
      </c>
      <c r="C270" s="5" t="str">
        <f>"2022080907"</f>
        <v>2022080907</v>
      </c>
      <c r="D270" s="5">
        <v>49.6</v>
      </c>
    </row>
    <row r="271" spans="1:4">
      <c r="A271" s="5">
        <v>20220707</v>
      </c>
      <c r="B271" s="5" t="s">
        <v>10</v>
      </c>
      <c r="C271" s="5" t="str">
        <f>"2022080905"</f>
        <v>2022080905</v>
      </c>
      <c r="D271" s="5">
        <v>0</v>
      </c>
    </row>
    <row r="272" spans="1:4">
      <c r="A272" s="5">
        <v>20220707</v>
      </c>
      <c r="B272" s="5" t="s">
        <v>10</v>
      </c>
      <c r="C272" s="5" t="str">
        <f>"2022080911"</f>
        <v>2022080911</v>
      </c>
      <c r="D272" s="5">
        <v>0</v>
      </c>
    </row>
    <row r="273" spans="1:4">
      <c r="A273" s="5">
        <v>20220707</v>
      </c>
      <c r="B273" s="5" t="s">
        <v>10</v>
      </c>
      <c r="C273" s="5" t="str">
        <f>"2022080912"</f>
        <v>2022080912</v>
      </c>
      <c r="D273" s="5">
        <v>0</v>
      </c>
    </row>
    <row r="274" spans="1:4">
      <c r="A274" s="5">
        <v>20220707</v>
      </c>
      <c r="B274" s="5" t="s">
        <v>10</v>
      </c>
      <c r="C274" s="5" t="str">
        <f>"2022080915"</f>
        <v>2022080915</v>
      </c>
      <c r="D274" s="5">
        <v>0</v>
      </c>
    </row>
    <row r="275" spans="1:4">
      <c r="A275" s="5">
        <v>20220707</v>
      </c>
      <c r="B275" s="5" t="s">
        <v>10</v>
      </c>
      <c r="C275" s="5" t="str">
        <f>"2022080916"</f>
        <v>2022080916</v>
      </c>
      <c r="D275" s="5">
        <v>0</v>
      </c>
    </row>
    <row r="276" spans="1:4">
      <c r="A276" s="5">
        <v>20220708</v>
      </c>
      <c r="B276" s="5" t="s">
        <v>11</v>
      </c>
      <c r="C276" s="5" t="str">
        <f>"2022081018"</f>
        <v>2022081018</v>
      </c>
      <c r="D276" s="5">
        <v>77</v>
      </c>
    </row>
    <row r="277" spans="1:4">
      <c r="A277" s="5">
        <v>20220708</v>
      </c>
      <c r="B277" s="5" t="s">
        <v>11</v>
      </c>
      <c r="C277" s="5" t="str">
        <f>"2022081004"</f>
        <v>2022081004</v>
      </c>
      <c r="D277" s="5">
        <v>75</v>
      </c>
    </row>
    <row r="278" spans="1:4">
      <c r="A278" s="5">
        <v>20220708</v>
      </c>
      <c r="B278" s="5" t="s">
        <v>11</v>
      </c>
      <c r="C278" s="5" t="str">
        <f>"2022081010"</f>
        <v>2022081010</v>
      </c>
      <c r="D278" s="5">
        <v>72.2</v>
      </c>
    </row>
    <row r="279" spans="1:4">
      <c r="A279" s="5">
        <v>20220708</v>
      </c>
      <c r="B279" s="5" t="s">
        <v>11</v>
      </c>
      <c r="C279" s="5" t="str">
        <f>"2022081114"</f>
        <v>2022081114</v>
      </c>
      <c r="D279" s="5">
        <v>70.1</v>
      </c>
    </row>
    <row r="280" spans="1:4">
      <c r="A280" s="5">
        <v>20220708</v>
      </c>
      <c r="B280" s="5" t="s">
        <v>11</v>
      </c>
      <c r="C280" s="5" t="str">
        <f>"2022081116"</f>
        <v>2022081116</v>
      </c>
      <c r="D280" s="5">
        <v>68.1</v>
      </c>
    </row>
    <row r="281" spans="1:4">
      <c r="A281" s="5">
        <v>20220708</v>
      </c>
      <c r="B281" s="5" t="s">
        <v>11</v>
      </c>
      <c r="C281" s="5" t="str">
        <f>"2022081016"</f>
        <v>2022081016</v>
      </c>
      <c r="D281" s="5">
        <v>66.8</v>
      </c>
    </row>
    <row r="282" spans="1:4">
      <c r="A282" s="5">
        <v>20220708</v>
      </c>
      <c r="B282" s="5" t="s">
        <v>11</v>
      </c>
      <c r="C282" s="5" t="str">
        <f>"2022081120"</f>
        <v>2022081120</v>
      </c>
      <c r="D282" s="5">
        <v>66.6</v>
      </c>
    </row>
    <row r="283" spans="1:4">
      <c r="A283" s="5">
        <v>20220708</v>
      </c>
      <c r="B283" s="5" t="s">
        <v>11</v>
      </c>
      <c r="C283" s="5" t="str">
        <f>"2022081008"</f>
        <v>2022081008</v>
      </c>
      <c r="D283" s="5">
        <v>65.2</v>
      </c>
    </row>
    <row r="284" spans="1:4">
      <c r="A284" s="5">
        <v>20220708</v>
      </c>
      <c r="B284" s="5" t="s">
        <v>11</v>
      </c>
      <c r="C284" s="5" t="str">
        <f>"2022081104"</f>
        <v>2022081104</v>
      </c>
      <c r="D284" s="5">
        <v>65.1</v>
      </c>
    </row>
    <row r="285" spans="1:4">
      <c r="A285" s="5">
        <v>20220708</v>
      </c>
      <c r="B285" s="5" t="s">
        <v>11</v>
      </c>
      <c r="C285" s="5" t="str">
        <f>"2022081023"</f>
        <v>2022081023</v>
      </c>
      <c r="D285" s="5">
        <v>62.5</v>
      </c>
    </row>
    <row r="286" spans="1:4">
      <c r="A286" s="5">
        <v>20220708</v>
      </c>
      <c r="B286" s="5" t="s">
        <v>11</v>
      </c>
      <c r="C286" s="5" t="str">
        <f>"2022080929"</f>
        <v>2022080929</v>
      </c>
      <c r="D286" s="5">
        <v>62.2</v>
      </c>
    </row>
    <row r="287" spans="1:4">
      <c r="A287" s="5">
        <v>20220708</v>
      </c>
      <c r="B287" s="5" t="s">
        <v>11</v>
      </c>
      <c r="C287" s="5" t="str">
        <f>"2022081009"</f>
        <v>2022081009</v>
      </c>
      <c r="D287" s="5">
        <v>60.2</v>
      </c>
    </row>
    <row r="288" spans="1:4">
      <c r="A288" s="5">
        <v>20220708</v>
      </c>
      <c r="B288" s="5" t="s">
        <v>11</v>
      </c>
      <c r="C288" s="5" t="str">
        <f>"2022081117"</f>
        <v>2022081117</v>
      </c>
      <c r="D288" s="5">
        <v>59.3</v>
      </c>
    </row>
    <row r="289" spans="1:4">
      <c r="A289" s="5">
        <v>20220708</v>
      </c>
      <c r="B289" s="5" t="s">
        <v>11</v>
      </c>
      <c r="C289" s="5" t="str">
        <f>"2022081105"</f>
        <v>2022081105</v>
      </c>
      <c r="D289" s="5">
        <v>58</v>
      </c>
    </row>
    <row r="290" spans="1:4">
      <c r="A290" s="5">
        <v>20220708</v>
      </c>
      <c r="B290" s="5" t="s">
        <v>11</v>
      </c>
      <c r="C290" s="5" t="str">
        <f>"2022081119"</f>
        <v>2022081119</v>
      </c>
      <c r="D290" s="5">
        <v>57.4</v>
      </c>
    </row>
    <row r="291" spans="1:4">
      <c r="A291" s="5">
        <v>20220708</v>
      </c>
      <c r="B291" s="5" t="s">
        <v>11</v>
      </c>
      <c r="C291" s="5" t="str">
        <f>"2022081102"</f>
        <v>2022081102</v>
      </c>
      <c r="D291" s="5">
        <v>56</v>
      </c>
    </row>
    <row r="292" spans="1:4">
      <c r="A292" s="5">
        <v>20220708</v>
      </c>
      <c r="B292" s="5" t="s">
        <v>11</v>
      </c>
      <c r="C292" s="5" t="str">
        <f>"2022081005"</f>
        <v>2022081005</v>
      </c>
      <c r="D292" s="5">
        <v>55</v>
      </c>
    </row>
    <row r="293" spans="1:4">
      <c r="A293" s="5">
        <v>20220708</v>
      </c>
      <c r="B293" s="5" t="s">
        <v>11</v>
      </c>
      <c r="C293" s="5" t="str">
        <f>"2022081014"</f>
        <v>2022081014</v>
      </c>
      <c r="D293" s="5">
        <v>54.2</v>
      </c>
    </row>
    <row r="294" spans="1:4">
      <c r="A294" s="5">
        <v>20220708</v>
      </c>
      <c r="B294" s="5" t="s">
        <v>11</v>
      </c>
      <c r="C294" s="5" t="str">
        <f>"2022081015"</f>
        <v>2022081015</v>
      </c>
      <c r="D294" s="5">
        <v>51.8</v>
      </c>
    </row>
    <row r="295" spans="1:4">
      <c r="A295" s="5">
        <v>20220708</v>
      </c>
      <c r="B295" s="5" t="s">
        <v>11</v>
      </c>
      <c r="C295" s="5" t="str">
        <f>"2022081107"</f>
        <v>2022081107</v>
      </c>
      <c r="D295" s="5">
        <v>51.1</v>
      </c>
    </row>
    <row r="296" spans="1:4">
      <c r="A296" s="5">
        <v>20220708</v>
      </c>
      <c r="B296" s="5" t="s">
        <v>11</v>
      </c>
      <c r="C296" s="5" t="str">
        <f>"2022081020"</f>
        <v>2022081020</v>
      </c>
      <c r="D296" s="5">
        <v>49.8</v>
      </c>
    </row>
    <row r="297" spans="1:4">
      <c r="A297" s="5">
        <v>20220708</v>
      </c>
      <c r="B297" s="5" t="s">
        <v>11</v>
      </c>
      <c r="C297" s="5" t="str">
        <f>"2022081013"</f>
        <v>2022081013</v>
      </c>
      <c r="D297" s="5">
        <v>49.4</v>
      </c>
    </row>
    <row r="298" spans="1:4">
      <c r="A298" s="5">
        <v>20220708</v>
      </c>
      <c r="B298" s="5" t="s">
        <v>11</v>
      </c>
      <c r="C298" s="5" t="str">
        <f>"2022081106"</f>
        <v>2022081106</v>
      </c>
      <c r="D298" s="5">
        <v>47.3</v>
      </c>
    </row>
    <row r="299" spans="1:4">
      <c r="A299" s="5">
        <v>20220708</v>
      </c>
      <c r="B299" s="5" t="s">
        <v>11</v>
      </c>
      <c r="C299" s="5" t="str">
        <f>"2022080928"</f>
        <v>2022080928</v>
      </c>
      <c r="D299" s="5">
        <v>46.6</v>
      </c>
    </row>
    <row r="300" spans="1:4">
      <c r="A300" s="5">
        <v>20220708</v>
      </c>
      <c r="B300" s="5" t="s">
        <v>11</v>
      </c>
      <c r="C300" s="5" t="str">
        <f>"2022081118"</f>
        <v>2022081118</v>
      </c>
      <c r="D300" s="5">
        <v>45.1</v>
      </c>
    </row>
    <row r="301" spans="1:4">
      <c r="A301" s="5">
        <v>20220708</v>
      </c>
      <c r="B301" s="5" t="s">
        <v>11</v>
      </c>
      <c r="C301" s="5" t="str">
        <f>"2022081112"</f>
        <v>2022081112</v>
      </c>
      <c r="D301" s="5">
        <v>44.7</v>
      </c>
    </row>
    <row r="302" spans="1:4">
      <c r="A302" s="5">
        <v>20220708</v>
      </c>
      <c r="B302" s="5" t="s">
        <v>11</v>
      </c>
      <c r="C302" s="5" t="str">
        <f>"2022081003"</f>
        <v>2022081003</v>
      </c>
      <c r="D302" s="5">
        <v>41.6</v>
      </c>
    </row>
    <row r="303" spans="1:4">
      <c r="A303" s="5">
        <v>20220708</v>
      </c>
      <c r="B303" s="5" t="s">
        <v>11</v>
      </c>
      <c r="C303" s="5" t="str">
        <f>"2022081108"</f>
        <v>2022081108</v>
      </c>
      <c r="D303" s="5">
        <v>41</v>
      </c>
    </row>
    <row r="304" spans="1:4">
      <c r="A304" s="5">
        <v>20220708</v>
      </c>
      <c r="B304" s="5" t="s">
        <v>11</v>
      </c>
      <c r="C304" s="5" t="str">
        <f>"2022080927"</f>
        <v>2022080927</v>
      </c>
      <c r="D304" s="5">
        <v>0</v>
      </c>
    </row>
    <row r="305" spans="1:4">
      <c r="A305" s="5">
        <v>20220708</v>
      </c>
      <c r="B305" s="5" t="s">
        <v>11</v>
      </c>
      <c r="C305" s="5" t="str">
        <f>"2022080930"</f>
        <v>2022080930</v>
      </c>
      <c r="D305" s="5">
        <v>0</v>
      </c>
    </row>
    <row r="306" spans="1:4">
      <c r="A306" s="5">
        <v>20220708</v>
      </c>
      <c r="B306" s="5" t="s">
        <v>11</v>
      </c>
      <c r="C306" s="5" t="str">
        <f>"2022081001"</f>
        <v>2022081001</v>
      </c>
      <c r="D306" s="5">
        <v>0</v>
      </c>
    </row>
    <row r="307" spans="1:4">
      <c r="A307" s="5">
        <v>20220708</v>
      </c>
      <c r="B307" s="5" t="s">
        <v>11</v>
      </c>
      <c r="C307" s="5" t="str">
        <f>"2022081002"</f>
        <v>2022081002</v>
      </c>
      <c r="D307" s="5">
        <v>0</v>
      </c>
    </row>
    <row r="308" spans="1:4">
      <c r="A308" s="5">
        <v>20220708</v>
      </c>
      <c r="B308" s="5" t="s">
        <v>11</v>
      </c>
      <c r="C308" s="5" t="str">
        <f>"2022081006"</f>
        <v>2022081006</v>
      </c>
      <c r="D308" s="5">
        <v>0</v>
      </c>
    </row>
    <row r="309" spans="1:4">
      <c r="A309" s="5">
        <v>20220708</v>
      </c>
      <c r="B309" s="5" t="s">
        <v>11</v>
      </c>
      <c r="C309" s="5" t="str">
        <f>"2022081007"</f>
        <v>2022081007</v>
      </c>
      <c r="D309" s="5">
        <v>0</v>
      </c>
    </row>
    <row r="310" spans="1:4">
      <c r="A310" s="5">
        <v>20220708</v>
      </c>
      <c r="B310" s="5" t="s">
        <v>11</v>
      </c>
      <c r="C310" s="5" t="str">
        <f>"2022081011"</f>
        <v>2022081011</v>
      </c>
      <c r="D310" s="5">
        <v>0</v>
      </c>
    </row>
    <row r="311" spans="1:4">
      <c r="A311" s="5">
        <v>20220708</v>
      </c>
      <c r="B311" s="5" t="s">
        <v>11</v>
      </c>
      <c r="C311" s="5" t="str">
        <f>"2022081012"</f>
        <v>2022081012</v>
      </c>
      <c r="D311" s="5">
        <v>0</v>
      </c>
    </row>
    <row r="312" spans="1:4">
      <c r="A312" s="5">
        <v>20220708</v>
      </c>
      <c r="B312" s="5" t="s">
        <v>11</v>
      </c>
      <c r="C312" s="5" t="str">
        <f>"2022081017"</f>
        <v>2022081017</v>
      </c>
      <c r="D312" s="5">
        <v>0</v>
      </c>
    </row>
    <row r="313" spans="1:4">
      <c r="A313" s="5">
        <v>20220708</v>
      </c>
      <c r="B313" s="5" t="s">
        <v>11</v>
      </c>
      <c r="C313" s="5" t="str">
        <f>"2022081019"</f>
        <v>2022081019</v>
      </c>
      <c r="D313" s="5">
        <v>0</v>
      </c>
    </row>
    <row r="314" spans="1:4">
      <c r="A314" s="5">
        <v>20220708</v>
      </c>
      <c r="B314" s="5" t="s">
        <v>11</v>
      </c>
      <c r="C314" s="5" t="str">
        <f>"2022081021"</f>
        <v>2022081021</v>
      </c>
      <c r="D314" s="5">
        <v>0</v>
      </c>
    </row>
    <row r="315" spans="1:4">
      <c r="A315" s="5">
        <v>20220708</v>
      </c>
      <c r="B315" s="5" t="s">
        <v>11</v>
      </c>
      <c r="C315" s="5" t="str">
        <f>"2022081022"</f>
        <v>2022081022</v>
      </c>
      <c r="D315" s="5">
        <v>0</v>
      </c>
    </row>
    <row r="316" spans="1:4">
      <c r="A316" s="5">
        <v>20220708</v>
      </c>
      <c r="B316" s="5" t="s">
        <v>11</v>
      </c>
      <c r="C316" s="5" t="str">
        <f>"2022081024"</f>
        <v>2022081024</v>
      </c>
      <c r="D316" s="5">
        <v>0</v>
      </c>
    </row>
    <row r="317" spans="1:4">
      <c r="A317" s="5">
        <v>20220708</v>
      </c>
      <c r="B317" s="5" t="s">
        <v>11</v>
      </c>
      <c r="C317" s="5" t="str">
        <f>"2022081025"</f>
        <v>2022081025</v>
      </c>
      <c r="D317" s="5">
        <v>0</v>
      </c>
    </row>
    <row r="318" spans="1:4">
      <c r="A318" s="5">
        <v>20220708</v>
      </c>
      <c r="B318" s="5" t="s">
        <v>11</v>
      </c>
      <c r="C318" s="5" t="str">
        <f>"2022081026"</f>
        <v>2022081026</v>
      </c>
      <c r="D318" s="5">
        <v>0</v>
      </c>
    </row>
    <row r="319" spans="1:4">
      <c r="A319" s="5">
        <v>20220708</v>
      </c>
      <c r="B319" s="5" t="s">
        <v>11</v>
      </c>
      <c r="C319" s="5" t="str">
        <f>"2022081027"</f>
        <v>2022081027</v>
      </c>
      <c r="D319" s="5">
        <v>0</v>
      </c>
    </row>
    <row r="320" spans="1:4">
      <c r="A320" s="5">
        <v>20220708</v>
      </c>
      <c r="B320" s="5" t="s">
        <v>11</v>
      </c>
      <c r="C320" s="5" t="str">
        <f>"2022081028"</f>
        <v>2022081028</v>
      </c>
      <c r="D320" s="5">
        <v>0</v>
      </c>
    </row>
    <row r="321" spans="1:4">
      <c r="A321" s="5">
        <v>20220708</v>
      </c>
      <c r="B321" s="5" t="s">
        <v>11</v>
      </c>
      <c r="C321" s="5" t="str">
        <f>"2022081029"</f>
        <v>2022081029</v>
      </c>
      <c r="D321" s="5">
        <v>0</v>
      </c>
    </row>
    <row r="322" spans="1:4">
      <c r="A322" s="5">
        <v>20220708</v>
      </c>
      <c r="B322" s="5" t="s">
        <v>11</v>
      </c>
      <c r="C322" s="5" t="str">
        <f>"2022081030"</f>
        <v>2022081030</v>
      </c>
      <c r="D322" s="5">
        <v>0</v>
      </c>
    </row>
    <row r="323" spans="1:4">
      <c r="A323" s="5">
        <v>20220708</v>
      </c>
      <c r="B323" s="5" t="s">
        <v>11</v>
      </c>
      <c r="C323" s="5" t="str">
        <f>"2022081101"</f>
        <v>2022081101</v>
      </c>
      <c r="D323" s="5">
        <v>0</v>
      </c>
    </row>
    <row r="324" spans="1:4">
      <c r="A324" s="5">
        <v>20220708</v>
      </c>
      <c r="B324" s="5" t="s">
        <v>11</v>
      </c>
      <c r="C324" s="5" t="str">
        <f>"2022081103"</f>
        <v>2022081103</v>
      </c>
      <c r="D324" s="5">
        <v>0</v>
      </c>
    </row>
    <row r="325" spans="1:4">
      <c r="A325" s="5">
        <v>20220708</v>
      </c>
      <c r="B325" s="5" t="s">
        <v>11</v>
      </c>
      <c r="C325" s="5" t="str">
        <f>"2022081109"</f>
        <v>2022081109</v>
      </c>
      <c r="D325" s="5">
        <v>0</v>
      </c>
    </row>
    <row r="326" spans="1:4">
      <c r="A326" s="5">
        <v>20220708</v>
      </c>
      <c r="B326" s="5" t="s">
        <v>11</v>
      </c>
      <c r="C326" s="5" t="str">
        <f>"2022081110"</f>
        <v>2022081110</v>
      </c>
      <c r="D326" s="5">
        <v>0</v>
      </c>
    </row>
    <row r="327" spans="1:4">
      <c r="A327" s="5">
        <v>20220708</v>
      </c>
      <c r="B327" s="5" t="s">
        <v>11</v>
      </c>
      <c r="C327" s="5" t="str">
        <f>"2022081111"</f>
        <v>2022081111</v>
      </c>
      <c r="D327" s="5">
        <v>0</v>
      </c>
    </row>
    <row r="328" spans="1:4">
      <c r="A328" s="5">
        <v>20220708</v>
      </c>
      <c r="B328" s="5" t="s">
        <v>11</v>
      </c>
      <c r="C328" s="5" t="str">
        <f>"2022081113"</f>
        <v>2022081113</v>
      </c>
      <c r="D328" s="5">
        <v>0</v>
      </c>
    </row>
    <row r="329" spans="1:4">
      <c r="A329" s="5">
        <v>20220708</v>
      </c>
      <c r="B329" s="5" t="s">
        <v>11</v>
      </c>
      <c r="C329" s="5" t="str">
        <f>"2022081115"</f>
        <v>2022081115</v>
      </c>
      <c r="D329" s="5">
        <v>0</v>
      </c>
    </row>
    <row r="330" spans="1:4">
      <c r="A330" s="5">
        <v>20220708</v>
      </c>
      <c r="B330" s="5" t="s">
        <v>11</v>
      </c>
      <c r="C330" s="5" t="str">
        <f>"2022081121"</f>
        <v>2022081121</v>
      </c>
      <c r="D330" s="5">
        <v>0</v>
      </c>
    </row>
    <row r="331" spans="1:4">
      <c r="A331" s="5">
        <v>20220708</v>
      </c>
      <c r="B331" s="5" t="s">
        <v>11</v>
      </c>
      <c r="C331" s="5" t="str">
        <f>"2022081122"</f>
        <v>2022081122</v>
      </c>
      <c r="D331" s="5">
        <v>0</v>
      </c>
    </row>
    <row r="332" spans="1:4">
      <c r="A332" s="5">
        <v>20220708</v>
      </c>
      <c r="B332" s="5" t="s">
        <v>11</v>
      </c>
      <c r="C332" s="5" t="str">
        <f>"2022081123"</f>
        <v>2022081123</v>
      </c>
      <c r="D332" s="5">
        <v>0</v>
      </c>
    </row>
    <row r="333" spans="1:4">
      <c r="A333" s="5">
        <v>20220709</v>
      </c>
      <c r="B333" s="5" t="s">
        <v>12</v>
      </c>
      <c r="C333" s="5" t="str">
        <f>"2022081125"</f>
        <v>2022081125</v>
      </c>
      <c r="D333" s="5">
        <v>68.4</v>
      </c>
    </row>
    <row r="334" spans="1:4">
      <c r="A334" s="5">
        <v>20220709</v>
      </c>
      <c r="B334" s="5" t="s">
        <v>12</v>
      </c>
      <c r="C334" s="5" t="str">
        <f>"2022081207"</f>
        <v>2022081207</v>
      </c>
      <c r="D334" s="5">
        <v>57.8</v>
      </c>
    </row>
    <row r="335" spans="1:4">
      <c r="A335" s="5">
        <v>20220709</v>
      </c>
      <c r="B335" s="5" t="s">
        <v>12</v>
      </c>
      <c r="C335" s="5" t="str">
        <f>"2022081204"</f>
        <v>2022081204</v>
      </c>
      <c r="D335" s="5">
        <v>55.3</v>
      </c>
    </row>
    <row r="336" spans="1:4">
      <c r="A336" s="5">
        <v>20220709</v>
      </c>
      <c r="B336" s="5" t="s">
        <v>12</v>
      </c>
      <c r="C336" s="5" t="str">
        <f>"2022081208"</f>
        <v>2022081208</v>
      </c>
      <c r="D336" s="5">
        <v>54.3</v>
      </c>
    </row>
    <row r="337" spans="1:4">
      <c r="A337" s="5">
        <v>20220709</v>
      </c>
      <c r="B337" s="5" t="s">
        <v>12</v>
      </c>
      <c r="C337" s="5" t="str">
        <f>"2022081214"</f>
        <v>2022081214</v>
      </c>
      <c r="D337" s="5">
        <v>47.6</v>
      </c>
    </row>
    <row r="338" spans="1:4">
      <c r="A338" s="5">
        <v>20220709</v>
      </c>
      <c r="B338" s="5" t="s">
        <v>12</v>
      </c>
      <c r="C338" s="5" t="str">
        <f>"2022081212"</f>
        <v>2022081212</v>
      </c>
      <c r="D338" s="5">
        <v>47</v>
      </c>
    </row>
    <row r="339" spans="1:4">
      <c r="A339" s="5">
        <v>20220709</v>
      </c>
      <c r="B339" s="5" t="s">
        <v>12</v>
      </c>
      <c r="C339" s="5" t="str">
        <f>"2022081129"</f>
        <v>2022081129</v>
      </c>
      <c r="D339" s="5">
        <v>43.3</v>
      </c>
    </row>
    <row r="340" spans="1:4">
      <c r="A340" s="5">
        <v>20220709</v>
      </c>
      <c r="B340" s="5" t="s">
        <v>12</v>
      </c>
      <c r="C340" s="5" t="str">
        <f>"2022081202"</f>
        <v>2022081202</v>
      </c>
      <c r="D340" s="5">
        <v>40.3</v>
      </c>
    </row>
    <row r="341" spans="1:4">
      <c r="A341" s="5">
        <v>20220709</v>
      </c>
      <c r="B341" s="5" t="s">
        <v>12</v>
      </c>
      <c r="C341" s="5" t="str">
        <f>"2022081211"</f>
        <v>2022081211</v>
      </c>
      <c r="D341" s="5">
        <v>39.4</v>
      </c>
    </row>
    <row r="342" spans="1:4">
      <c r="A342" s="5">
        <v>20220709</v>
      </c>
      <c r="B342" s="5" t="s">
        <v>12</v>
      </c>
      <c r="C342" s="5" t="str">
        <f>"2022081209"</f>
        <v>2022081209</v>
      </c>
      <c r="D342" s="5">
        <v>39.2</v>
      </c>
    </row>
    <row r="343" spans="1:4">
      <c r="A343" s="5">
        <v>20220709</v>
      </c>
      <c r="B343" s="5" t="s">
        <v>12</v>
      </c>
      <c r="C343" s="5" t="str">
        <f>"2022081216"</f>
        <v>2022081216</v>
      </c>
      <c r="D343" s="5">
        <v>39</v>
      </c>
    </row>
    <row r="344" spans="1:4">
      <c r="A344" s="5">
        <v>20220709</v>
      </c>
      <c r="B344" s="5" t="s">
        <v>12</v>
      </c>
      <c r="C344" s="5" t="str">
        <f>"2022081215"</f>
        <v>2022081215</v>
      </c>
      <c r="D344" s="5">
        <v>37.5</v>
      </c>
    </row>
    <row r="345" spans="1:4">
      <c r="A345" s="5">
        <v>20220709</v>
      </c>
      <c r="B345" s="5" t="s">
        <v>12</v>
      </c>
      <c r="C345" s="5" t="str">
        <f>"2022081213"</f>
        <v>2022081213</v>
      </c>
      <c r="D345" s="5">
        <v>33.4</v>
      </c>
    </row>
    <row r="346" spans="1:4">
      <c r="A346" s="5">
        <v>20220709</v>
      </c>
      <c r="B346" s="5" t="s">
        <v>12</v>
      </c>
      <c r="C346" s="5" t="str">
        <f>"2022081128"</f>
        <v>2022081128</v>
      </c>
      <c r="D346" s="5">
        <v>33.2</v>
      </c>
    </row>
    <row r="347" spans="1:4">
      <c r="A347" s="5">
        <v>20220709</v>
      </c>
      <c r="B347" s="5" t="s">
        <v>12</v>
      </c>
      <c r="C347" s="5" t="str">
        <f>"2022081127"</f>
        <v>2022081127</v>
      </c>
      <c r="D347" s="5">
        <v>22.3</v>
      </c>
    </row>
    <row r="348" spans="1:4">
      <c r="A348" s="5">
        <v>20220709</v>
      </c>
      <c r="B348" s="5" t="s">
        <v>12</v>
      </c>
      <c r="C348" s="5" t="str">
        <f>"2022081124"</f>
        <v>2022081124</v>
      </c>
      <c r="D348" s="5">
        <v>0</v>
      </c>
    </row>
    <row r="349" spans="1:4">
      <c r="A349" s="5">
        <v>20220709</v>
      </c>
      <c r="B349" s="5" t="s">
        <v>12</v>
      </c>
      <c r="C349" s="5" t="str">
        <f>"2022081126"</f>
        <v>2022081126</v>
      </c>
      <c r="D349" s="5">
        <v>0</v>
      </c>
    </row>
    <row r="350" spans="1:4">
      <c r="A350" s="5">
        <v>20220709</v>
      </c>
      <c r="B350" s="5" t="s">
        <v>12</v>
      </c>
      <c r="C350" s="5" t="str">
        <f>"2022081130"</f>
        <v>2022081130</v>
      </c>
      <c r="D350" s="5">
        <v>0</v>
      </c>
    </row>
    <row r="351" spans="1:4">
      <c r="A351" s="5">
        <v>20220709</v>
      </c>
      <c r="B351" s="5" t="s">
        <v>12</v>
      </c>
      <c r="C351" s="5" t="str">
        <f>"2022081201"</f>
        <v>2022081201</v>
      </c>
      <c r="D351" s="5">
        <v>0</v>
      </c>
    </row>
    <row r="352" spans="1:4">
      <c r="A352" s="5">
        <v>20220709</v>
      </c>
      <c r="B352" s="5" t="s">
        <v>12</v>
      </c>
      <c r="C352" s="5" t="str">
        <f>"2022081203"</f>
        <v>2022081203</v>
      </c>
      <c r="D352" s="5">
        <v>0</v>
      </c>
    </row>
    <row r="353" spans="1:4">
      <c r="A353" s="5">
        <v>20220709</v>
      </c>
      <c r="B353" s="5" t="s">
        <v>12</v>
      </c>
      <c r="C353" s="5" t="str">
        <f>"2022081205"</f>
        <v>2022081205</v>
      </c>
      <c r="D353" s="5">
        <v>0</v>
      </c>
    </row>
    <row r="354" spans="1:4">
      <c r="A354" s="5">
        <v>20220709</v>
      </c>
      <c r="B354" s="5" t="s">
        <v>12</v>
      </c>
      <c r="C354" s="5" t="str">
        <f>"2022081206"</f>
        <v>2022081206</v>
      </c>
      <c r="D354" s="5">
        <v>0</v>
      </c>
    </row>
    <row r="355" spans="1:4">
      <c r="A355" s="5">
        <v>20220709</v>
      </c>
      <c r="B355" s="5" t="s">
        <v>12</v>
      </c>
      <c r="C355" s="5" t="str">
        <f>"2022081210"</f>
        <v>2022081210</v>
      </c>
      <c r="D355" s="5">
        <v>0</v>
      </c>
    </row>
    <row r="356" spans="1:4">
      <c r="A356" s="5">
        <v>20220710</v>
      </c>
      <c r="B356" s="5" t="s">
        <v>13</v>
      </c>
      <c r="C356" s="5" t="str">
        <f>"2022081307"</f>
        <v>2022081307</v>
      </c>
      <c r="D356" s="5">
        <v>78.8</v>
      </c>
    </row>
    <row r="357" spans="1:4">
      <c r="A357" s="5">
        <v>20220710</v>
      </c>
      <c r="B357" s="5" t="s">
        <v>13</v>
      </c>
      <c r="C357" s="5" t="str">
        <f>"2022081315"</f>
        <v>2022081315</v>
      </c>
      <c r="D357" s="5">
        <v>78.6</v>
      </c>
    </row>
    <row r="358" spans="1:4">
      <c r="A358" s="5">
        <v>20220710</v>
      </c>
      <c r="B358" s="5" t="s">
        <v>13</v>
      </c>
      <c r="C358" s="5" t="str">
        <f>"2022081319"</f>
        <v>2022081319</v>
      </c>
      <c r="D358" s="5">
        <v>78.4</v>
      </c>
    </row>
    <row r="359" spans="1:4">
      <c r="A359" s="5">
        <v>20220710</v>
      </c>
      <c r="B359" s="5" t="s">
        <v>13</v>
      </c>
      <c r="C359" s="5" t="str">
        <f>"2022081314"</f>
        <v>2022081314</v>
      </c>
      <c r="D359" s="5">
        <v>77.6</v>
      </c>
    </row>
    <row r="360" spans="1:4">
      <c r="A360" s="5">
        <v>20220710</v>
      </c>
      <c r="B360" s="5" t="s">
        <v>13</v>
      </c>
      <c r="C360" s="5" t="str">
        <f>"2022081318"</f>
        <v>2022081318</v>
      </c>
      <c r="D360" s="5">
        <v>75.6</v>
      </c>
    </row>
    <row r="361" spans="1:4">
      <c r="A361" s="5">
        <v>20220710</v>
      </c>
      <c r="B361" s="5" t="s">
        <v>13</v>
      </c>
      <c r="C361" s="5" t="str">
        <f>"2022081313"</f>
        <v>2022081313</v>
      </c>
      <c r="D361" s="5">
        <v>74.2</v>
      </c>
    </row>
    <row r="362" spans="1:4">
      <c r="A362" s="5">
        <v>20220710</v>
      </c>
      <c r="B362" s="5" t="s">
        <v>13</v>
      </c>
      <c r="C362" s="5" t="str">
        <f>"2022081308"</f>
        <v>2022081308</v>
      </c>
      <c r="D362" s="5">
        <v>72</v>
      </c>
    </row>
    <row r="363" spans="1:4">
      <c r="A363" s="5">
        <v>20220710</v>
      </c>
      <c r="B363" s="5" t="s">
        <v>13</v>
      </c>
      <c r="C363" s="5" t="str">
        <f>"2022081302"</f>
        <v>2022081302</v>
      </c>
      <c r="D363" s="5">
        <v>69.8</v>
      </c>
    </row>
    <row r="364" spans="1:4">
      <c r="A364" s="5">
        <v>20220710</v>
      </c>
      <c r="B364" s="5" t="s">
        <v>13</v>
      </c>
      <c r="C364" s="5" t="str">
        <f>"2022081303"</f>
        <v>2022081303</v>
      </c>
      <c r="D364" s="5">
        <v>69.8</v>
      </c>
    </row>
    <row r="365" spans="1:4">
      <c r="A365" s="5">
        <v>20220710</v>
      </c>
      <c r="B365" s="5" t="s">
        <v>13</v>
      </c>
      <c r="C365" s="5" t="str">
        <f>"2022081304"</f>
        <v>2022081304</v>
      </c>
      <c r="D365" s="5">
        <v>69.4</v>
      </c>
    </row>
    <row r="366" spans="1:4">
      <c r="A366" s="5">
        <v>20220710</v>
      </c>
      <c r="B366" s="5" t="s">
        <v>13</v>
      </c>
      <c r="C366" s="5" t="str">
        <f>"2022081311"</f>
        <v>2022081311</v>
      </c>
      <c r="D366" s="5">
        <v>67</v>
      </c>
    </row>
    <row r="367" spans="1:4">
      <c r="A367" s="5">
        <v>20220710</v>
      </c>
      <c r="B367" s="5" t="s">
        <v>13</v>
      </c>
      <c r="C367" s="5" t="str">
        <f>"2022081301"</f>
        <v>2022081301</v>
      </c>
      <c r="D367" s="5">
        <v>62.8</v>
      </c>
    </row>
    <row r="368" spans="1:4">
      <c r="A368" s="5">
        <v>20220710</v>
      </c>
      <c r="B368" s="5" t="s">
        <v>13</v>
      </c>
      <c r="C368" s="5" t="str">
        <f>"2022081310"</f>
        <v>2022081310</v>
      </c>
      <c r="D368" s="5">
        <v>61.4</v>
      </c>
    </row>
    <row r="369" spans="1:4">
      <c r="A369" s="5">
        <v>20220710</v>
      </c>
      <c r="B369" s="5" t="s">
        <v>13</v>
      </c>
      <c r="C369" s="5" t="str">
        <f>"2022081309"</f>
        <v>2022081309</v>
      </c>
      <c r="D369" s="5">
        <v>55.2</v>
      </c>
    </row>
    <row r="370" spans="1:4">
      <c r="A370" s="5">
        <v>20220710</v>
      </c>
      <c r="B370" s="5" t="s">
        <v>13</v>
      </c>
      <c r="C370" s="5" t="str">
        <f>"2022081305"</f>
        <v>2022081305</v>
      </c>
      <c r="D370" s="5">
        <v>0</v>
      </c>
    </row>
    <row r="371" spans="1:4">
      <c r="A371" s="5">
        <v>20220710</v>
      </c>
      <c r="B371" s="5" t="s">
        <v>13</v>
      </c>
      <c r="C371" s="5" t="str">
        <f>"2022081306"</f>
        <v>2022081306</v>
      </c>
      <c r="D371" s="5">
        <v>0</v>
      </c>
    </row>
    <row r="372" spans="1:4">
      <c r="A372" s="5">
        <v>20220710</v>
      </c>
      <c r="B372" s="5" t="s">
        <v>13</v>
      </c>
      <c r="C372" s="5" t="str">
        <f>"2022081312"</f>
        <v>2022081312</v>
      </c>
      <c r="D372" s="5">
        <v>0</v>
      </c>
    </row>
    <row r="373" spans="1:4">
      <c r="A373" s="5">
        <v>20220710</v>
      </c>
      <c r="B373" s="5" t="s">
        <v>13</v>
      </c>
      <c r="C373" s="5" t="str">
        <f>"2022081316"</f>
        <v>2022081316</v>
      </c>
      <c r="D373" s="5">
        <v>0</v>
      </c>
    </row>
    <row r="374" spans="1:4">
      <c r="A374" s="5">
        <v>20220710</v>
      </c>
      <c r="B374" s="5" t="s">
        <v>13</v>
      </c>
      <c r="C374" s="5" t="str">
        <f>"2022081317"</f>
        <v>2022081317</v>
      </c>
      <c r="D374" s="5">
        <v>0</v>
      </c>
    </row>
    <row r="375" spans="1:4">
      <c r="A375" s="5">
        <v>20220710</v>
      </c>
      <c r="B375" s="5" t="s">
        <v>13</v>
      </c>
      <c r="C375" s="5" t="str">
        <f>"2022081320"</f>
        <v>2022081320</v>
      </c>
      <c r="D375" s="5">
        <v>0</v>
      </c>
    </row>
    <row r="376" spans="1:4">
      <c r="A376" s="5">
        <v>20220711</v>
      </c>
      <c r="B376" s="5" t="s">
        <v>13</v>
      </c>
      <c r="C376" s="5" t="str">
        <f>"2022081405"</f>
        <v>2022081405</v>
      </c>
      <c r="D376" s="5">
        <v>83.6</v>
      </c>
    </row>
    <row r="377" spans="1:4">
      <c r="A377" s="5">
        <v>20220711</v>
      </c>
      <c r="B377" s="5" t="s">
        <v>13</v>
      </c>
      <c r="C377" s="5" t="str">
        <f>"2022081407"</f>
        <v>2022081407</v>
      </c>
      <c r="D377" s="5">
        <v>80.6</v>
      </c>
    </row>
    <row r="378" spans="1:4">
      <c r="A378" s="5">
        <v>20220711</v>
      </c>
      <c r="B378" s="5" t="s">
        <v>13</v>
      </c>
      <c r="C378" s="5" t="str">
        <f>"2022081406"</f>
        <v>2022081406</v>
      </c>
      <c r="D378" s="5">
        <v>80.4</v>
      </c>
    </row>
    <row r="379" spans="1:4">
      <c r="A379" s="5">
        <v>20220711</v>
      </c>
      <c r="B379" s="5" t="s">
        <v>13</v>
      </c>
      <c r="C379" s="5" t="str">
        <f>"2022081330"</f>
        <v>2022081330</v>
      </c>
      <c r="D379" s="5">
        <v>79.8</v>
      </c>
    </row>
    <row r="380" spans="1:4">
      <c r="A380" s="5">
        <v>20220711</v>
      </c>
      <c r="B380" s="5" t="s">
        <v>13</v>
      </c>
      <c r="C380" s="5" t="str">
        <f>"2022081329"</f>
        <v>2022081329</v>
      </c>
      <c r="D380" s="5">
        <v>79.4</v>
      </c>
    </row>
    <row r="381" spans="1:4">
      <c r="A381" s="5">
        <v>20220711</v>
      </c>
      <c r="B381" s="5" t="s">
        <v>13</v>
      </c>
      <c r="C381" s="5" t="str">
        <f>"2022081401"</f>
        <v>2022081401</v>
      </c>
      <c r="D381" s="5">
        <v>78</v>
      </c>
    </row>
    <row r="382" spans="1:4">
      <c r="A382" s="5">
        <v>20220711</v>
      </c>
      <c r="B382" s="5" t="s">
        <v>13</v>
      </c>
      <c r="C382" s="5" t="str">
        <f>"2022081402"</f>
        <v>2022081402</v>
      </c>
      <c r="D382" s="5">
        <v>77.6</v>
      </c>
    </row>
    <row r="383" spans="1:4">
      <c r="A383" s="5">
        <v>20220711</v>
      </c>
      <c r="B383" s="5" t="s">
        <v>13</v>
      </c>
      <c r="C383" s="5" t="str">
        <f>"2022081325"</f>
        <v>2022081325</v>
      </c>
      <c r="D383" s="5">
        <v>73.4</v>
      </c>
    </row>
    <row r="384" spans="1:4">
      <c r="A384" s="5">
        <v>20220711</v>
      </c>
      <c r="B384" s="5" t="s">
        <v>13</v>
      </c>
      <c r="C384" s="5" t="str">
        <f>"2022081403"</f>
        <v>2022081403</v>
      </c>
      <c r="D384" s="5">
        <v>71.4</v>
      </c>
    </row>
    <row r="385" spans="1:4">
      <c r="A385" s="5">
        <v>20220711</v>
      </c>
      <c r="B385" s="5" t="s">
        <v>13</v>
      </c>
      <c r="C385" s="5" t="str">
        <f>"2022081321"</f>
        <v>2022081321</v>
      </c>
      <c r="D385" s="5">
        <v>68.8</v>
      </c>
    </row>
    <row r="386" spans="1:4">
      <c r="A386" s="5">
        <v>20220711</v>
      </c>
      <c r="B386" s="5" t="s">
        <v>13</v>
      </c>
      <c r="C386" s="5" t="str">
        <f>"2022081409"</f>
        <v>2022081409</v>
      </c>
      <c r="D386" s="5">
        <v>65.2</v>
      </c>
    </row>
    <row r="387" spans="1:4">
      <c r="A387" s="5">
        <v>20220711</v>
      </c>
      <c r="B387" s="5" t="s">
        <v>13</v>
      </c>
      <c r="C387" s="5" t="str">
        <f>"2022081322"</f>
        <v>2022081322</v>
      </c>
      <c r="D387" s="5">
        <v>0</v>
      </c>
    </row>
    <row r="388" spans="1:4">
      <c r="A388" s="5">
        <v>20220711</v>
      </c>
      <c r="B388" s="5" t="s">
        <v>13</v>
      </c>
      <c r="C388" s="5" t="str">
        <f>"2022081323"</f>
        <v>2022081323</v>
      </c>
      <c r="D388" s="5">
        <v>0</v>
      </c>
    </row>
    <row r="389" spans="1:4">
      <c r="A389" s="5">
        <v>20220711</v>
      </c>
      <c r="B389" s="5" t="s">
        <v>13</v>
      </c>
      <c r="C389" s="5" t="str">
        <f>"2022081324"</f>
        <v>2022081324</v>
      </c>
      <c r="D389" s="5">
        <v>0</v>
      </c>
    </row>
    <row r="390" spans="1:4">
      <c r="A390" s="5">
        <v>20220711</v>
      </c>
      <c r="B390" s="5" t="s">
        <v>13</v>
      </c>
      <c r="C390" s="5" t="str">
        <f>"2022081326"</f>
        <v>2022081326</v>
      </c>
      <c r="D390" s="5">
        <v>0</v>
      </c>
    </row>
    <row r="391" spans="1:4">
      <c r="A391" s="5">
        <v>20220711</v>
      </c>
      <c r="B391" s="5" t="s">
        <v>13</v>
      </c>
      <c r="C391" s="5" t="str">
        <f>"2022081327"</f>
        <v>2022081327</v>
      </c>
      <c r="D391" s="5">
        <v>0</v>
      </c>
    </row>
    <row r="392" spans="1:4">
      <c r="A392" s="5">
        <v>20220711</v>
      </c>
      <c r="B392" s="5" t="s">
        <v>13</v>
      </c>
      <c r="C392" s="5" t="str">
        <f>"2022081328"</f>
        <v>2022081328</v>
      </c>
      <c r="D392" s="5">
        <v>0</v>
      </c>
    </row>
    <row r="393" spans="1:4">
      <c r="A393" s="5">
        <v>20220711</v>
      </c>
      <c r="B393" s="5" t="s">
        <v>13</v>
      </c>
      <c r="C393" s="5" t="str">
        <f>"2022081404"</f>
        <v>2022081404</v>
      </c>
      <c r="D393" s="5">
        <v>0</v>
      </c>
    </row>
    <row r="394" spans="1:4">
      <c r="A394" s="5">
        <v>20220711</v>
      </c>
      <c r="B394" s="5" t="s">
        <v>13</v>
      </c>
      <c r="C394" s="5" t="str">
        <f>"2022081408"</f>
        <v>2022081408</v>
      </c>
      <c r="D394" s="5">
        <v>0</v>
      </c>
    </row>
    <row r="395" spans="1:4">
      <c r="A395" s="5">
        <v>20220712</v>
      </c>
      <c r="B395" s="5" t="s">
        <v>13</v>
      </c>
      <c r="C395" s="5" t="str">
        <f>"2022081410"</f>
        <v>2022081410</v>
      </c>
      <c r="D395" s="5">
        <v>79.2</v>
      </c>
    </row>
    <row r="396" spans="1:4">
      <c r="A396" s="5">
        <v>20220712</v>
      </c>
      <c r="B396" s="5" t="s">
        <v>13</v>
      </c>
      <c r="C396" s="5" t="str">
        <f>"2022081417"</f>
        <v>2022081417</v>
      </c>
      <c r="D396" s="5">
        <v>78.6</v>
      </c>
    </row>
    <row r="397" spans="1:4">
      <c r="A397" s="5">
        <v>20220712</v>
      </c>
      <c r="B397" s="5" t="s">
        <v>13</v>
      </c>
      <c r="C397" s="5" t="str">
        <f>"2022081412"</f>
        <v>2022081412</v>
      </c>
      <c r="D397" s="5">
        <v>77.2</v>
      </c>
    </row>
    <row r="398" spans="1:4">
      <c r="A398" s="5">
        <v>20220712</v>
      </c>
      <c r="B398" s="5" t="s">
        <v>13</v>
      </c>
      <c r="C398" s="5" t="str">
        <f>"2022081418"</f>
        <v>2022081418</v>
      </c>
      <c r="D398" s="5">
        <v>73.6</v>
      </c>
    </row>
    <row r="399" spans="1:4">
      <c r="A399" s="5">
        <v>20220712</v>
      </c>
      <c r="B399" s="5" t="s">
        <v>13</v>
      </c>
      <c r="C399" s="5" t="str">
        <f>"2022081416"</f>
        <v>2022081416</v>
      </c>
      <c r="D399" s="5">
        <v>72.6</v>
      </c>
    </row>
    <row r="400" spans="1:4">
      <c r="A400" s="5">
        <v>20220712</v>
      </c>
      <c r="B400" s="5" t="s">
        <v>13</v>
      </c>
      <c r="C400" s="5" t="str">
        <f>"2022081411"</f>
        <v>2022081411</v>
      </c>
      <c r="D400" s="5">
        <v>71.4</v>
      </c>
    </row>
    <row r="401" spans="1:4">
      <c r="A401" s="5">
        <v>20220712</v>
      </c>
      <c r="B401" s="5" t="s">
        <v>13</v>
      </c>
      <c r="C401" s="5" t="str">
        <f>"2022081414"</f>
        <v>2022081414</v>
      </c>
      <c r="D401" s="5">
        <v>68.8</v>
      </c>
    </row>
    <row r="402" spans="1:4">
      <c r="A402" s="5">
        <v>20220712</v>
      </c>
      <c r="B402" s="5" t="s">
        <v>13</v>
      </c>
      <c r="C402" s="5" t="str">
        <f>"2022081413"</f>
        <v>2022081413</v>
      </c>
      <c r="D402" s="5">
        <v>0</v>
      </c>
    </row>
    <row r="403" spans="1:4">
      <c r="A403" s="5">
        <v>20220712</v>
      </c>
      <c r="B403" s="5" t="s">
        <v>13</v>
      </c>
      <c r="C403" s="5" t="str">
        <f>"2022081415"</f>
        <v>2022081415</v>
      </c>
      <c r="D403" s="5">
        <v>0</v>
      </c>
    </row>
    <row r="404" spans="1:4">
      <c r="A404" s="5">
        <v>20220713</v>
      </c>
      <c r="B404" s="5" t="s">
        <v>14</v>
      </c>
      <c r="C404" s="5" t="str">
        <f>"2022081505"</f>
        <v>2022081505</v>
      </c>
      <c r="D404" s="5">
        <v>79.8</v>
      </c>
    </row>
    <row r="405" spans="1:4">
      <c r="A405" s="5">
        <v>20220713</v>
      </c>
      <c r="B405" s="5" t="s">
        <v>14</v>
      </c>
      <c r="C405" s="5" t="str">
        <f>"2022081503"</f>
        <v>2022081503</v>
      </c>
      <c r="D405" s="5">
        <v>79.2</v>
      </c>
    </row>
    <row r="406" spans="1:4">
      <c r="A406" s="5">
        <v>20220713</v>
      </c>
      <c r="B406" s="5" t="s">
        <v>14</v>
      </c>
      <c r="C406" s="5" t="str">
        <f>"2022081515"</f>
        <v>2022081515</v>
      </c>
      <c r="D406" s="5">
        <v>79.2</v>
      </c>
    </row>
    <row r="407" spans="1:4">
      <c r="A407" s="5">
        <v>20220713</v>
      </c>
      <c r="B407" s="5" t="s">
        <v>14</v>
      </c>
      <c r="C407" s="5" t="str">
        <f>"2022081510"</f>
        <v>2022081510</v>
      </c>
      <c r="D407" s="5">
        <v>79</v>
      </c>
    </row>
    <row r="408" spans="1:4">
      <c r="A408" s="5">
        <v>20220713</v>
      </c>
      <c r="B408" s="5" t="s">
        <v>14</v>
      </c>
      <c r="C408" s="5" t="str">
        <f>"2022081516"</f>
        <v>2022081516</v>
      </c>
      <c r="D408" s="5">
        <v>74.8</v>
      </c>
    </row>
    <row r="409" spans="1:4">
      <c r="A409" s="5">
        <v>20220713</v>
      </c>
      <c r="B409" s="5" t="s">
        <v>14</v>
      </c>
      <c r="C409" s="5" t="str">
        <f>"2022081525"</f>
        <v>2022081525</v>
      </c>
      <c r="D409" s="5">
        <v>73.8</v>
      </c>
    </row>
    <row r="410" spans="1:4">
      <c r="A410" s="5">
        <v>20220713</v>
      </c>
      <c r="B410" s="5" t="s">
        <v>14</v>
      </c>
      <c r="C410" s="5" t="str">
        <f>"2022081421"</f>
        <v>2022081421</v>
      </c>
      <c r="D410" s="5">
        <v>70.4</v>
      </c>
    </row>
    <row r="411" spans="1:4">
      <c r="A411" s="5">
        <v>20220713</v>
      </c>
      <c r="B411" s="5" t="s">
        <v>14</v>
      </c>
      <c r="C411" s="5" t="str">
        <f>"2022081425"</f>
        <v>2022081425</v>
      </c>
      <c r="D411" s="5">
        <v>68</v>
      </c>
    </row>
    <row r="412" spans="1:4">
      <c r="A412" s="5">
        <v>20220713</v>
      </c>
      <c r="B412" s="5" t="s">
        <v>14</v>
      </c>
      <c r="C412" s="5" t="str">
        <f>"2022081508"</f>
        <v>2022081508</v>
      </c>
      <c r="D412" s="5">
        <v>65.8</v>
      </c>
    </row>
    <row r="413" spans="1:4">
      <c r="A413" s="5">
        <v>20220713</v>
      </c>
      <c r="B413" s="5" t="s">
        <v>14</v>
      </c>
      <c r="C413" s="5" t="str">
        <f>"2022081423"</f>
        <v>2022081423</v>
      </c>
      <c r="D413" s="5">
        <v>65.6</v>
      </c>
    </row>
    <row r="414" spans="1:4">
      <c r="A414" s="5">
        <v>20220713</v>
      </c>
      <c r="B414" s="5" t="s">
        <v>14</v>
      </c>
      <c r="C414" s="5" t="str">
        <f>"2022081420"</f>
        <v>2022081420</v>
      </c>
      <c r="D414" s="5">
        <v>65</v>
      </c>
    </row>
    <row r="415" spans="1:4">
      <c r="A415" s="5">
        <v>20220713</v>
      </c>
      <c r="B415" s="5" t="s">
        <v>14</v>
      </c>
      <c r="C415" s="5" t="str">
        <f>"2022081507"</f>
        <v>2022081507</v>
      </c>
      <c r="D415" s="5">
        <v>64.2</v>
      </c>
    </row>
    <row r="416" spans="1:4">
      <c r="A416" s="5">
        <v>20220713</v>
      </c>
      <c r="B416" s="5" t="s">
        <v>14</v>
      </c>
      <c r="C416" s="5" t="str">
        <f>"2022081518"</f>
        <v>2022081518</v>
      </c>
      <c r="D416" s="5">
        <v>64.2</v>
      </c>
    </row>
    <row r="417" spans="1:4">
      <c r="A417" s="5">
        <v>20220713</v>
      </c>
      <c r="B417" s="5" t="s">
        <v>14</v>
      </c>
      <c r="C417" s="5" t="str">
        <f>"2022081528"</f>
        <v>2022081528</v>
      </c>
      <c r="D417" s="5">
        <v>59.4</v>
      </c>
    </row>
    <row r="418" spans="1:4">
      <c r="A418" s="5">
        <v>20220713</v>
      </c>
      <c r="B418" s="5" t="s">
        <v>14</v>
      </c>
      <c r="C418" s="5" t="str">
        <f>"2022081501"</f>
        <v>2022081501</v>
      </c>
      <c r="D418" s="5">
        <v>57.6</v>
      </c>
    </row>
    <row r="419" spans="1:4">
      <c r="A419" s="5">
        <v>20220713</v>
      </c>
      <c r="B419" s="5" t="s">
        <v>14</v>
      </c>
      <c r="C419" s="5" t="str">
        <f>"2022081504"</f>
        <v>2022081504</v>
      </c>
      <c r="D419" s="5">
        <v>53.4</v>
      </c>
    </row>
    <row r="420" spans="1:4">
      <c r="A420" s="5">
        <v>20220713</v>
      </c>
      <c r="B420" s="5" t="s">
        <v>14</v>
      </c>
      <c r="C420" s="5" t="str">
        <f>"2022081427"</f>
        <v>2022081427</v>
      </c>
      <c r="D420" s="5">
        <v>50.6</v>
      </c>
    </row>
    <row r="421" spans="1:4">
      <c r="A421" s="5">
        <v>20220713</v>
      </c>
      <c r="B421" s="5" t="s">
        <v>14</v>
      </c>
      <c r="C421" s="5" t="str">
        <f>"2022081523"</f>
        <v>2022081523</v>
      </c>
      <c r="D421" s="5">
        <v>46.4</v>
      </c>
    </row>
    <row r="422" spans="1:4">
      <c r="A422" s="5">
        <v>20220713</v>
      </c>
      <c r="B422" s="5" t="s">
        <v>14</v>
      </c>
      <c r="C422" s="5" t="str">
        <f>"2022081527"</f>
        <v>2022081527</v>
      </c>
      <c r="D422" s="5">
        <v>44.2</v>
      </c>
    </row>
    <row r="423" spans="1:4">
      <c r="A423" s="5">
        <v>20220713</v>
      </c>
      <c r="B423" s="5" t="s">
        <v>14</v>
      </c>
      <c r="C423" s="5" t="str">
        <f>"2022081514"</f>
        <v>2022081514</v>
      </c>
      <c r="D423" s="5">
        <v>44</v>
      </c>
    </row>
    <row r="424" spans="1:4">
      <c r="A424" s="5">
        <v>20220713</v>
      </c>
      <c r="B424" s="5" t="s">
        <v>14</v>
      </c>
      <c r="C424" s="5" t="str">
        <f>"2022081419"</f>
        <v>2022081419</v>
      </c>
      <c r="D424" s="5">
        <v>0</v>
      </c>
    </row>
    <row r="425" spans="1:4">
      <c r="A425" s="5">
        <v>20220713</v>
      </c>
      <c r="B425" s="5" t="s">
        <v>14</v>
      </c>
      <c r="C425" s="5" t="str">
        <f>"2022081422"</f>
        <v>2022081422</v>
      </c>
      <c r="D425" s="5">
        <v>0</v>
      </c>
    </row>
    <row r="426" spans="1:4">
      <c r="A426" s="5">
        <v>20220713</v>
      </c>
      <c r="B426" s="5" t="s">
        <v>14</v>
      </c>
      <c r="C426" s="5" t="str">
        <f>"2022081424"</f>
        <v>2022081424</v>
      </c>
      <c r="D426" s="5">
        <v>0</v>
      </c>
    </row>
    <row r="427" spans="1:4">
      <c r="A427" s="5">
        <v>20220713</v>
      </c>
      <c r="B427" s="5" t="s">
        <v>14</v>
      </c>
      <c r="C427" s="5" t="str">
        <f>"2022081426"</f>
        <v>2022081426</v>
      </c>
      <c r="D427" s="5">
        <v>0</v>
      </c>
    </row>
    <row r="428" spans="1:4">
      <c r="A428" s="5">
        <v>20220713</v>
      </c>
      <c r="B428" s="5" t="s">
        <v>14</v>
      </c>
      <c r="C428" s="5" t="str">
        <f>"2022081428"</f>
        <v>2022081428</v>
      </c>
      <c r="D428" s="5">
        <v>0</v>
      </c>
    </row>
    <row r="429" spans="1:4">
      <c r="A429" s="5">
        <v>20220713</v>
      </c>
      <c r="B429" s="5" t="s">
        <v>14</v>
      </c>
      <c r="C429" s="5" t="str">
        <f>"2022081429"</f>
        <v>2022081429</v>
      </c>
      <c r="D429" s="5">
        <v>0</v>
      </c>
    </row>
    <row r="430" spans="1:4">
      <c r="A430" s="5">
        <v>20220713</v>
      </c>
      <c r="B430" s="5" t="s">
        <v>14</v>
      </c>
      <c r="C430" s="5" t="str">
        <f>"2022081430"</f>
        <v>2022081430</v>
      </c>
      <c r="D430" s="5">
        <v>0</v>
      </c>
    </row>
    <row r="431" spans="1:4">
      <c r="A431" s="5">
        <v>20220713</v>
      </c>
      <c r="B431" s="5" t="s">
        <v>14</v>
      </c>
      <c r="C431" s="5" t="str">
        <f>"2022081502"</f>
        <v>2022081502</v>
      </c>
      <c r="D431" s="5">
        <v>0</v>
      </c>
    </row>
    <row r="432" spans="1:4">
      <c r="A432" s="5">
        <v>20220713</v>
      </c>
      <c r="B432" s="5" t="s">
        <v>14</v>
      </c>
      <c r="C432" s="5" t="str">
        <f>"2022081506"</f>
        <v>2022081506</v>
      </c>
      <c r="D432" s="5">
        <v>0</v>
      </c>
    </row>
    <row r="433" spans="1:4">
      <c r="A433" s="5">
        <v>20220713</v>
      </c>
      <c r="B433" s="5" t="s">
        <v>14</v>
      </c>
      <c r="C433" s="5" t="str">
        <f>"2022081509"</f>
        <v>2022081509</v>
      </c>
      <c r="D433" s="5">
        <v>0</v>
      </c>
    </row>
    <row r="434" spans="1:4">
      <c r="A434" s="5">
        <v>20220713</v>
      </c>
      <c r="B434" s="5" t="s">
        <v>14</v>
      </c>
      <c r="C434" s="5" t="str">
        <f>"2022081511"</f>
        <v>2022081511</v>
      </c>
      <c r="D434" s="5">
        <v>0</v>
      </c>
    </row>
    <row r="435" spans="1:4">
      <c r="A435" s="5">
        <v>20220713</v>
      </c>
      <c r="B435" s="5" t="s">
        <v>14</v>
      </c>
      <c r="C435" s="5" t="str">
        <f>"2022081512"</f>
        <v>2022081512</v>
      </c>
      <c r="D435" s="5">
        <v>0</v>
      </c>
    </row>
    <row r="436" spans="1:4">
      <c r="A436" s="5">
        <v>20220713</v>
      </c>
      <c r="B436" s="5" t="s">
        <v>14</v>
      </c>
      <c r="C436" s="5" t="str">
        <f>"2022081513"</f>
        <v>2022081513</v>
      </c>
      <c r="D436" s="5">
        <v>0</v>
      </c>
    </row>
    <row r="437" spans="1:4">
      <c r="A437" s="5">
        <v>20220713</v>
      </c>
      <c r="B437" s="5" t="s">
        <v>14</v>
      </c>
      <c r="C437" s="5" t="str">
        <f>"2022081517"</f>
        <v>2022081517</v>
      </c>
      <c r="D437" s="5">
        <v>0</v>
      </c>
    </row>
    <row r="438" spans="1:4">
      <c r="A438" s="5">
        <v>20220713</v>
      </c>
      <c r="B438" s="5" t="s">
        <v>14</v>
      </c>
      <c r="C438" s="5" t="str">
        <f>"2022081519"</f>
        <v>2022081519</v>
      </c>
      <c r="D438" s="5">
        <v>0</v>
      </c>
    </row>
    <row r="439" spans="1:4">
      <c r="A439" s="5">
        <v>20220713</v>
      </c>
      <c r="B439" s="5" t="s">
        <v>14</v>
      </c>
      <c r="C439" s="5" t="str">
        <f>"2022081520"</f>
        <v>2022081520</v>
      </c>
      <c r="D439" s="5">
        <v>0</v>
      </c>
    </row>
    <row r="440" spans="1:4">
      <c r="A440" s="5">
        <v>20220713</v>
      </c>
      <c r="B440" s="5" t="s">
        <v>14</v>
      </c>
      <c r="C440" s="5" t="str">
        <f>"2022081521"</f>
        <v>2022081521</v>
      </c>
      <c r="D440" s="5">
        <v>0</v>
      </c>
    </row>
    <row r="441" spans="1:4">
      <c r="A441" s="5">
        <v>20220713</v>
      </c>
      <c r="B441" s="5" t="s">
        <v>14</v>
      </c>
      <c r="C441" s="5" t="str">
        <f>"2022081522"</f>
        <v>2022081522</v>
      </c>
      <c r="D441" s="5">
        <v>0</v>
      </c>
    </row>
    <row r="442" spans="1:4">
      <c r="A442" s="5">
        <v>20220713</v>
      </c>
      <c r="B442" s="5" t="s">
        <v>14</v>
      </c>
      <c r="C442" s="5" t="str">
        <f>"2022081524"</f>
        <v>2022081524</v>
      </c>
      <c r="D442" s="5">
        <v>0</v>
      </c>
    </row>
    <row r="443" spans="1:4">
      <c r="A443" s="5">
        <v>20220713</v>
      </c>
      <c r="B443" s="5" t="s">
        <v>14</v>
      </c>
      <c r="C443" s="5" t="str">
        <f>"2022081526"</f>
        <v>2022081526</v>
      </c>
      <c r="D443" s="5">
        <v>0</v>
      </c>
    </row>
    <row r="444" spans="1:4">
      <c r="A444" s="5">
        <v>20220713</v>
      </c>
      <c r="B444" s="5" t="s">
        <v>14</v>
      </c>
      <c r="C444" s="5" t="str">
        <f>"2022081529"</f>
        <v>2022081529</v>
      </c>
      <c r="D444" s="5">
        <v>0</v>
      </c>
    </row>
    <row r="445" spans="1:4">
      <c r="A445" s="5">
        <v>20220713</v>
      </c>
      <c r="B445" s="5" t="s">
        <v>14</v>
      </c>
      <c r="C445" s="5" t="str">
        <f>"2022081530"</f>
        <v>2022081530</v>
      </c>
      <c r="D445" s="5">
        <v>0</v>
      </c>
    </row>
    <row r="446" spans="1:4">
      <c r="A446" s="5">
        <v>20220714</v>
      </c>
      <c r="B446" s="5" t="s">
        <v>14</v>
      </c>
      <c r="C446" s="5" t="str">
        <f>"2022081625"</f>
        <v>2022081625</v>
      </c>
      <c r="D446" s="5">
        <v>77.6</v>
      </c>
    </row>
    <row r="447" spans="1:4">
      <c r="A447" s="5">
        <v>20220714</v>
      </c>
      <c r="B447" s="5" t="s">
        <v>14</v>
      </c>
      <c r="C447" s="5" t="str">
        <f>"2022081614"</f>
        <v>2022081614</v>
      </c>
      <c r="D447" s="5">
        <v>71.8</v>
      </c>
    </row>
    <row r="448" spans="1:4">
      <c r="A448" s="5">
        <v>20220714</v>
      </c>
      <c r="B448" s="5" t="s">
        <v>14</v>
      </c>
      <c r="C448" s="5" t="str">
        <f>"2022081703"</f>
        <v>2022081703</v>
      </c>
      <c r="D448" s="5">
        <v>69.8</v>
      </c>
    </row>
    <row r="449" spans="1:4">
      <c r="A449" s="5">
        <v>20220714</v>
      </c>
      <c r="B449" s="5" t="s">
        <v>14</v>
      </c>
      <c r="C449" s="5" t="str">
        <f>"2022081617"</f>
        <v>2022081617</v>
      </c>
      <c r="D449" s="5">
        <v>69.2</v>
      </c>
    </row>
    <row r="450" spans="1:4">
      <c r="A450" s="5">
        <v>20220714</v>
      </c>
      <c r="B450" s="5" t="s">
        <v>14</v>
      </c>
      <c r="C450" s="5" t="str">
        <f>"2022081630"</f>
        <v>2022081630</v>
      </c>
      <c r="D450" s="5">
        <v>69.2</v>
      </c>
    </row>
    <row r="451" spans="1:4">
      <c r="A451" s="5">
        <v>20220714</v>
      </c>
      <c r="B451" s="5" t="s">
        <v>14</v>
      </c>
      <c r="C451" s="5" t="str">
        <f>"2022081606"</f>
        <v>2022081606</v>
      </c>
      <c r="D451" s="5">
        <v>68.6</v>
      </c>
    </row>
    <row r="452" spans="1:4">
      <c r="A452" s="5">
        <v>20220714</v>
      </c>
      <c r="B452" s="5" t="s">
        <v>14</v>
      </c>
      <c r="C452" s="5" t="str">
        <f>"2022081622"</f>
        <v>2022081622</v>
      </c>
      <c r="D452" s="5">
        <v>68.2</v>
      </c>
    </row>
    <row r="453" spans="1:4">
      <c r="A453" s="5">
        <v>20220714</v>
      </c>
      <c r="B453" s="5" t="s">
        <v>14</v>
      </c>
      <c r="C453" s="5" t="str">
        <f>"2022081603"</f>
        <v>2022081603</v>
      </c>
      <c r="D453" s="5">
        <v>66.6</v>
      </c>
    </row>
    <row r="454" spans="1:4">
      <c r="A454" s="5">
        <v>20220714</v>
      </c>
      <c r="B454" s="5" t="s">
        <v>14</v>
      </c>
      <c r="C454" s="5" t="str">
        <f>"2022081608"</f>
        <v>2022081608</v>
      </c>
      <c r="D454" s="5">
        <v>66.6</v>
      </c>
    </row>
    <row r="455" spans="1:4">
      <c r="A455" s="5">
        <v>20220714</v>
      </c>
      <c r="B455" s="5" t="s">
        <v>14</v>
      </c>
      <c r="C455" s="5" t="str">
        <f>"2022081605"</f>
        <v>2022081605</v>
      </c>
      <c r="D455" s="5">
        <v>65</v>
      </c>
    </row>
    <row r="456" spans="1:4">
      <c r="A456" s="5">
        <v>20220714</v>
      </c>
      <c r="B456" s="5" t="s">
        <v>14</v>
      </c>
      <c r="C456" s="5" t="str">
        <f>"2022081624"</f>
        <v>2022081624</v>
      </c>
      <c r="D456" s="5">
        <v>60.6</v>
      </c>
    </row>
    <row r="457" spans="1:4">
      <c r="A457" s="5">
        <v>20220714</v>
      </c>
      <c r="B457" s="5" t="s">
        <v>14</v>
      </c>
      <c r="C457" s="5" t="str">
        <f>"2022081611"</f>
        <v>2022081611</v>
      </c>
      <c r="D457" s="5">
        <v>58.6</v>
      </c>
    </row>
    <row r="458" spans="1:4">
      <c r="A458" s="5">
        <v>20220714</v>
      </c>
      <c r="B458" s="5" t="s">
        <v>14</v>
      </c>
      <c r="C458" s="5" t="str">
        <f>"2022081620"</f>
        <v>2022081620</v>
      </c>
      <c r="D458" s="5">
        <v>58.4</v>
      </c>
    </row>
    <row r="459" spans="1:4">
      <c r="A459" s="5">
        <v>20220714</v>
      </c>
      <c r="B459" s="5" t="s">
        <v>14</v>
      </c>
      <c r="C459" s="5" t="str">
        <f>"2022081616"</f>
        <v>2022081616</v>
      </c>
      <c r="D459" s="5">
        <v>58</v>
      </c>
    </row>
    <row r="460" spans="1:4">
      <c r="A460" s="5">
        <v>20220714</v>
      </c>
      <c r="B460" s="5" t="s">
        <v>14</v>
      </c>
      <c r="C460" s="5" t="str">
        <f>"2022081627"</f>
        <v>2022081627</v>
      </c>
      <c r="D460" s="5">
        <v>57.2</v>
      </c>
    </row>
    <row r="461" spans="1:4">
      <c r="A461" s="5">
        <v>20220714</v>
      </c>
      <c r="B461" s="5" t="s">
        <v>14</v>
      </c>
      <c r="C461" s="5" t="str">
        <f>"2022081613"</f>
        <v>2022081613</v>
      </c>
      <c r="D461" s="5">
        <v>56.8</v>
      </c>
    </row>
    <row r="462" spans="1:4">
      <c r="A462" s="5">
        <v>20220714</v>
      </c>
      <c r="B462" s="5" t="s">
        <v>14</v>
      </c>
      <c r="C462" s="5" t="str">
        <f>"2022081615"</f>
        <v>2022081615</v>
      </c>
      <c r="D462" s="5">
        <v>56.8</v>
      </c>
    </row>
    <row r="463" spans="1:4">
      <c r="A463" s="5">
        <v>20220714</v>
      </c>
      <c r="B463" s="5" t="s">
        <v>14</v>
      </c>
      <c r="C463" s="5" t="str">
        <f>"2022081618"</f>
        <v>2022081618</v>
      </c>
      <c r="D463" s="5">
        <v>55.2</v>
      </c>
    </row>
    <row r="464" spans="1:4">
      <c r="A464" s="5">
        <v>20220714</v>
      </c>
      <c r="B464" s="5" t="s">
        <v>14</v>
      </c>
      <c r="C464" s="5" t="str">
        <f>"2022081702"</f>
        <v>2022081702</v>
      </c>
      <c r="D464" s="5">
        <v>54.6</v>
      </c>
    </row>
    <row r="465" spans="1:4">
      <c r="A465" s="5">
        <v>20220714</v>
      </c>
      <c r="B465" s="5" t="s">
        <v>14</v>
      </c>
      <c r="C465" s="5" t="str">
        <f>"2022081610"</f>
        <v>2022081610</v>
      </c>
      <c r="D465" s="5">
        <v>54.4</v>
      </c>
    </row>
    <row r="466" spans="1:4">
      <c r="A466" s="5">
        <v>20220714</v>
      </c>
      <c r="B466" s="5" t="s">
        <v>14</v>
      </c>
      <c r="C466" s="5" t="str">
        <f>"2022081612"</f>
        <v>2022081612</v>
      </c>
      <c r="D466" s="5">
        <v>52</v>
      </c>
    </row>
    <row r="467" spans="1:4">
      <c r="A467" s="5">
        <v>20220714</v>
      </c>
      <c r="B467" s="5" t="s">
        <v>14</v>
      </c>
      <c r="C467" s="5" t="str">
        <f>"2022081601"</f>
        <v>2022081601</v>
      </c>
      <c r="D467" s="5">
        <v>0</v>
      </c>
    </row>
    <row r="468" spans="1:4">
      <c r="A468" s="5">
        <v>20220714</v>
      </c>
      <c r="B468" s="5" t="s">
        <v>14</v>
      </c>
      <c r="C468" s="5" t="str">
        <f>"2022081602"</f>
        <v>2022081602</v>
      </c>
      <c r="D468" s="5">
        <v>0</v>
      </c>
    </row>
    <row r="469" spans="1:4">
      <c r="A469" s="5">
        <v>20220714</v>
      </c>
      <c r="B469" s="5" t="s">
        <v>14</v>
      </c>
      <c r="C469" s="5" t="str">
        <f>"2022081604"</f>
        <v>2022081604</v>
      </c>
      <c r="D469" s="5">
        <v>0</v>
      </c>
    </row>
    <row r="470" spans="1:4">
      <c r="A470" s="5">
        <v>20220714</v>
      </c>
      <c r="B470" s="5" t="s">
        <v>14</v>
      </c>
      <c r="C470" s="5" t="str">
        <f>"2022081607"</f>
        <v>2022081607</v>
      </c>
      <c r="D470" s="5">
        <v>0</v>
      </c>
    </row>
    <row r="471" spans="1:4">
      <c r="A471" s="5">
        <v>20220714</v>
      </c>
      <c r="B471" s="5" t="s">
        <v>14</v>
      </c>
      <c r="C471" s="5" t="str">
        <f>"2022081609"</f>
        <v>2022081609</v>
      </c>
      <c r="D471" s="5">
        <v>0</v>
      </c>
    </row>
    <row r="472" spans="1:4">
      <c r="A472" s="5">
        <v>20220714</v>
      </c>
      <c r="B472" s="5" t="s">
        <v>14</v>
      </c>
      <c r="C472" s="5" t="str">
        <f>"2022081619"</f>
        <v>2022081619</v>
      </c>
      <c r="D472" s="5">
        <v>0</v>
      </c>
    </row>
    <row r="473" spans="1:4">
      <c r="A473" s="5">
        <v>20220714</v>
      </c>
      <c r="B473" s="5" t="s">
        <v>14</v>
      </c>
      <c r="C473" s="5" t="str">
        <f>"2022081621"</f>
        <v>2022081621</v>
      </c>
      <c r="D473" s="5">
        <v>0</v>
      </c>
    </row>
    <row r="474" spans="1:4">
      <c r="A474" s="5">
        <v>20220714</v>
      </c>
      <c r="B474" s="5" t="s">
        <v>14</v>
      </c>
      <c r="C474" s="5" t="str">
        <f>"2022081623"</f>
        <v>2022081623</v>
      </c>
      <c r="D474" s="5">
        <v>0</v>
      </c>
    </row>
    <row r="475" spans="1:4">
      <c r="A475" s="5">
        <v>20220714</v>
      </c>
      <c r="B475" s="5" t="s">
        <v>14</v>
      </c>
      <c r="C475" s="5" t="str">
        <f>"2022081626"</f>
        <v>2022081626</v>
      </c>
      <c r="D475" s="5">
        <v>0</v>
      </c>
    </row>
    <row r="476" spans="1:4">
      <c r="A476" s="5">
        <v>20220714</v>
      </c>
      <c r="B476" s="5" t="s">
        <v>14</v>
      </c>
      <c r="C476" s="5" t="str">
        <f>"2022081628"</f>
        <v>2022081628</v>
      </c>
      <c r="D476" s="5">
        <v>0</v>
      </c>
    </row>
    <row r="477" spans="1:4">
      <c r="A477" s="5">
        <v>20220714</v>
      </c>
      <c r="B477" s="5" t="s">
        <v>14</v>
      </c>
      <c r="C477" s="5" t="str">
        <f>"2022081629"</f>
        <v>2022081629</v>
      </c>
      <c r="D477" s="5">
        <v>0</v>
      </c>
    </row>
    <row r="478" spans="1:4">
      <c r="A478" s="5">
        <v>20220714</v>
      </c>
      <c r="B478" s="5" t="s">
        <v>14</v>
      </c>
      <c r="C478" s="5" t="str">
        <f>"2022081701"</f>
        <v>2022081701</v>
      </c>
      <c r="D478" s="5">
        <v>0</v>
      </c>
    </row>
    <row r="479" spans="1:4">
      <c r="A479" s="5">
        <v>20220715</v>
      </c>
      <c r="B479" s="5" t="s">
        <v>14</v>
      </c>
      <c r="C479" s="5" t="str">
        <f>"2022081717"</f>
        <v>2022081717</v>
      </c>
      <c r="D479" s="5">
        <v>60.4</v>
      </c>
    </row>
    <row r="480" spans="1:4">
      <c r="A480" s="5">
        <v>20220715</v>
      </c>
      <c r="B480" s="5" t="s">
        <v>14</v>
      </c>
      <c r="C480" s="5" t="str">
        <f>"2022081715"</f>
        <v>2022081715</v>
      </c>
      <c r="D480" s="5">
        <v>56.2</v>
      </c>
    </row>
    <row r="481" spans="1:4">
      <c r="A481" s="5">
        <v>20220715</v>
      </c>
      <c r="B481" s="5" t="s">
        <v>14</v>
      </c>
      <c r="C481" s="5" t="str">
        <f>"2022081721"</f>
        <v>2022081721</v>
      </c>
      <c r="D481" s="5">
        <v>52.8</v>
      </c>
    </row>
    <row r="482" spans="1:4">
      <c r="A482" s="5">
        <v>20220715</v>
      </c>
      <c r="B482" s="5" t="s">
        <v>14</v>
      </c>
      <c r="C482" s="5" t="str">
        <f>"2022081712"</f>
        <v>2022081712</v>
      </c>
      <c r="D482" s="5">
        <v>50.8</v>
      </c>
    </row>
    <row r="483" spans="1:4">
      <c r="A483" s="5">
        <v>20220715</v>
      </c>
      <c r="B483" s="5" t="s">
        <v>14</v>
      </c>
      <c r="C483" s="5" t="str">
        <f>"2022081704"</f>
        <v>2022081704</v>
      </c>
      <c r="D483" s="5">
        <v>49.4</v>
      </c>
    </row>
    <row r="484" spans="1:4">
      <c r="A484" s="5">
        <v>20220715</v>
      </c>
      <c r="B484" s="5" t="s">
        <v>14</v>
      </c>
      <c r="C484" s="5" t="str">
        <f>"2022081718"</f>
        <v>2022081718</v>
      </c>
      <c r="D484" s="5">
        <v>47.4</v>
      </c>
    </row>
    <row r="485" spans="1:4">
      <c r="A485" s="5">
        <v>20220715</v>
      </c>
      <c r="B485" s="5" t="s">
        <v>14</v>
      </c>
      <c r="C485" s="5" t="str">
        <f>"2022081711"</f>
        <v>2022081711</v>
      </c>
      <c r="D485" s="5">
        <v>46.6</v>
      </c>
    </row>
    <row r="486" spans="1:4">
      <c r="A486" s="5">
        <v>20220715</v>
      </c>
      <c r="B486" s="5" t="s">
        <v>14</v>
      </c>
      <c r="C486" s="5" t="str">
        <f>"2022081705"</f>
        <v>2022081705</v>
      </c>
      <c r="D486" s="5">
        <v>46</v>
      </c>
    </row>
    <row r="487" spans="1:4">
      <c r="A487" s="5">
        <v>20220715</v>
      </c>
      <c r="B487" s="5" t="s">
        <v>14</v>
      </c>
      <c r="C487" s="5" t="str">
        <f>"2022081719"</f>
        <v>2022081719</v>
      </c>
      <c r="D487" s="5">
        <v>46</v>
      </c>
    </row>
    <row r="488" spans="1:4">
      <c r="A488" s="5">
        <v>20220715</v>
      </c>
      <c r="B488" s="5" t="s">
        <v>14</v>
      </c>
      <c r="C488" s="5" t="str">
        <f>"2022081710"</f>
        <v>2022081710</v>
      </c>
      <c r="D488" s="5">
        <v>45.4</v>
      </c>
    </row>
    <row r="489" spans="1:4">
      <c r="A489" s="5">
        <v>20220715</v>
      </c>
      <c r="B489" s="5" t="s">
        <v>14</v>
      </c>
      <c r="C489" s="5" t="str">
        <f>"2022081713"</f>
        <v>2022081713</v>
      </c>
      <c r="D489" s="5">
        <v>43.8</v>
      </c>
    </row>
    <row r="490" spans="1:4">
      <c r="A490" s="5">
        <v>20220715</v>
      </c>
      <c r="B490" s="5" t="s">
        <v>14</v>
      </c>
      <c r="C490" s="5" t="str">
        <f>"2022081707"</f>
        <v>2022081707</v>
      </c>
      <c r="D490" s="5">
        <v>27.6</v>
      </c>
    </row>
    <row r="491" spans="1:4">
      <c r="A491" s="5">
        <v>20220715</v>
      </c>
      <c r="B491" s="5" t="s">
        <v>14</v>
      </c>
      <c r="C491" s="5" t="str">
        <f>"2022081706"</f>
        <v>2022081706</v>
      </c>
      <c r="D491" s="5">
        <v>0</v>
      </c>
    </row>
    <row r="492" spans="1:4">
      <c r="A492" s="5">
        <v>20220715</v>
      </c>
      <c r="B492" s="5" t="s">
        <v>14</v>
      </c>
      <c r="C492" s="5" t="str">
        <f>"2022081708"</f>
        <v>2022081708</v>
      </c>
      <c r="D492" s="5">
        <v>0</v>
      </c>
    </row>
    <row r="493" spans="1:4">
      <c r="A493" s="5">
        <v>20220715</v>
      </c>
      <c r="B493" s="5" t="s">
        <v>14</v>
      </c>
      <c r="C493" s="5" t="str">
        <f>"2022081709"</f>
        <v>2022081709</v>
      </c>
      <c r="D493" s="5">
        <v>0</v>
      </c>
    </row>
    <row r="494" spans="1:4">
      <c r="A494" s="5">
        <v>20220715</v>
      </c>
      <c r="B494" s="5" t="s">
        <v>14</v>
      </c>
      <c r="C494" s="5" t="str">
        <f>"2022081714"</f>
        <v>2022081714</v>
      </c>
      <c r="D494" s="5">
        <v>0</v>
      </c>
    </row>
    <row r="495" spans="1:4">
      <c r="A495" s="5">
        <v>20220715</v>
      </c>
      <c r="B495" s="5" t="s">
        <v>14</v>
      </c>
      <c r="C495" s="5" t="str">
        <f>"2022081716"</f>
        <v>2022081716</v>
      </c>
      <c r="D495" s="5">
        <v>0</v>
      </c>
    </row>
    <row r="496" spans="1:4">
      <c r="A496" s="5">
        <v>20220715</v>
      </c>
      <c r="B496" s="5" t="s">
        <v>14</v>
      </c>
      <c r="C496" s="5" t="str">
        <f>"2022081720"</f>
        <v>2022081720</v>
      </c>
      <c r="D496" s="5">
        <v>0</v>
      </c>
    </row>
    <row r="497" spans="1:4">
      <c r="A497" s="5">
        <v>20220716</v>
      </c>
      <c r="B497" s="5" t="s">
        <v>15</v>
      </c>
      <c r="C497" s="5" t="str">
        <f>"2022081814"</f>
        <v>2022081814</v>
      </c>
      <c r="D497" s="5">
        <v>75.9</v>
      </c>
    </row>
    <row r="498" spans="1:4">
      <c r="A498" s="5">
        <v>20220716</v>
      </c>
      <c r="B498" s="5" t="s">
        <v>15</v>
      </c>
      <c r="C498" s="5" t="str">
        <f>"2022081801"</f>
        <v>2022081801</v>
      </c>
      <c r="D498" s="5">
        <v>74.5</v>
      </c>
    </row>
    <row r="499" spans="1:4">
      <c r="A499" s="5">
        <v>20220716</v>
      </c>
      <c r="B499" s="5" t="s">
        <v>15</v>
      </c>
      <c r="C499" s="5" t="str">
        <f>"2022081808"</f>
        <v>2022081808</v>
      </c>
      <c r="D499" s="5">
        <v>73.9</v>
      </c>
    </row>
    <row r="500" spans="1:4">
      <c r="A500" s="5">
        <v>20220716</v>
      </c>
      <c r="B500" s="5" t="s">
        <v>15</v>
      </c>
      <c r="C500" s="5" t="str">
        <f>"2022081817"</f>
        <v>2022081817</v>
      </c>
      <c r="D500" s="5">
        <v>60.3</v>
      </c>
    </row>
    <row r="501" spans="1:4">
      <c r="A501" s="5">
        <v>20220716</v>
      </c>
      <c r="B501" s="5" t="s">
        <v>15</v>
      </c>
      <c r="C501" s="5" t="str">
        <f>"2022081819"</f>
        <v>2022081819</v>
      </c>
      <c r="D501" s="5">
        <v>60.2</v>
      </c>
    </row>
    <row r="502" spans="1:4">
      <c r="A502" s="5">
        <v>20220716</v>
      </c>
      <c r="B502" s="5" t="s">
        <v>15</v>
      </c>
      <c r="C502" s="5" t="str">
        <f>"2022081809"</f>
        <v>2022081809</v>
      </c>
      <c r="D502" s="5">
        <v>58.4</v>
      </c>
    </row>
    <row r="503" spans="1:4">
      <c r="A503" s="5">
        <v>20220716</v>
      </c>
      <c r="B503" s="5" t="s">
        <v>15</v>
      </c>
      <c r="C503" s="5" t="str">
        <f>"2022081806"</f>
        <v>2022081806</v>
      </c>
      <c r="D503" s="5">
        <v>54.4</v>
      </c>
    </row>
    <row r="504" spans="1:4">
      <c r="A504" s="5">
        <v>20220716</v>
      </c>
      <c r="B504" s="5" t="s">
        <v>15</v>
      </c>
      <c r="C504" s="5" t="str">
        <f>"2022081810"</f>
        <v>2022081810</v>
      </c>
      <c r="D504" s="5">
        <v>53.4</v>
      </c>
    </row>
    <row r="505" spans="1:4">
      <c r="A505" s="5">
        <v>20220716</v>
      </c>
      <c r="B505" s="5" t="s">
        <v>15</v>
      </c>
      <c r="C505" s="5" t="str">
        <f>"2022081820"</f>
        <v>2022081820</v>
      </c>
      <c r="D505" s="5">
        <v>52.4</v>
      </c>
    </row>
    <row r="506" spans="1:4">
      <c r="A506" s="5">
        <v>20220716</v>
      </c>
      <c r="B506" s="5" t="s">
        <v>15</v>
      </c>
      <c r="C506" s="5" t="str">
        <f>"2022081813"</f>
        <v>2022081813</v>
      </c>
      <c r="D506" s="5">
        <v>50.7</v>
      </c>
    </row>
    <row r="507" spans="1:4">
      <c r="A507" s="5">
        <v>20220716</v>
      </c>
      <c r="B507" s="5" t="s">
        <v>15</v>
      </c>
      <c r="C507" s="5" t="str">
        <f>"2022081802"</f>
        <v>2022081802</v>
      </c>
      <c r="D507" s="5">
        <v>0</v>
      </c>
    </row>
    <row r="508" spans="1:4">
      <c r="A508" s="5">
        <v>20220716</v>
      </c>
      <c r="B508" s="5" t="s">
        <v>15</v>
      </c>
      <c r="C508" s="5" t="str">
        <f>"2022081803"</f>
        <v>2022081803</v>
      </c>
      <c r="D508" s="5">
        <v>0</v>
      </c>
    </row>
    <row r="509" spans="1:4">
      <c r="A509" s="5">
        <v>20220716</v>
      </c>
      <c r="B509" s="5" t="s">
        <v>15</v>
      </c>
      <c r="C509" s="5" t="str">
        <f>"2022081804"</f>
        <v>2022081804</v>
      </c>
      <c r="D509" s="5">
        <v>0</v>
      </c>
    </row>
    <row r="510" spans="1:4">
      <c r="A510" s="5">
        <v>20220716</v>
      </c>
      <c r="B510" s="5" t="s">
        <v>15</v>
      </c>
      <c r="C510" s="5" t="str">
        <f>"2022081805"</f>
        <v>2022081805</v>
      </c>
      <c r="D510" s="5">
        <v>0</v>
      </c>
    </row>
    <row r="511" spans="1:4">
      <c r="A511" s="5">
        <v>20220716</v>
      </c>
      <c r="B511" s="5" t="s">
        <v>15</v>
      </c>
      <c r="C511" s="5" t="str">
        <f>"2022081807"</f>
        <v>2022081807</v>
      </c>
      <c r="D511" s="5">
        <v>0</v>
      </c>
    </row>
    <row r="512" spans="1:4">
      <c r="A512" s="5">
        <v>20220716</v>
      </c>
      <c r="B512" s="5" t="s">
        <v>15</v>
      </c>
      <c r="C512" s="5" t="str">
        <f>"2022081811"</f>
        <v>2022081811</v>
      </c>
      <c r="D512" s="5">
        <v>0</v>
      </c>
    </row>
    <row r="513" spans="1:4">
      <c r="A513" s="5">
        <v>20220716</v>
      </c>
      <c r="B513" s="5" t="s">
        <v>15</v>
      </c>
      <c r="C513" s="5" t="str">
        <f>"2022081812"</f>
        <v>2022081812</v>
      </c>
      <c r="D513" s="5">
        <v>0</v>
      </c>
    </row>
    <row r="514" spans="1:4">
      <c r="A514" s="5">
        <v>20220716</v>
      </c>
      <c r="B514" s="5" t="s">
        <v>15</v>
      </c>
      <c r="C514" s="5" t="str">
        <f>"2022081815"</f>
        <v>2022081815</v>
      </c>
      <c r="D514" s="5">
        <v>0</v>
      </c>
    </row>
    <row r="515" spans="1:4">
      <c r="A515" s="5">
        <v>20220716</v>
      </c>
      <c r="B515" s="5" t="s">
        <v>15</v>
      </c>
      <c r="C515" s="5" t="str">
        <f>"2022081816"</f>
        <v>2022081816</v>
      </c>
      <c r="D515" s="5">
        <v>0</v>
      </c>
    </row>
    <row r="516" spans="1:4">
      <c r="A516" s="5">
        <v>20220716</v>
      </c>
      <c r="B516" s="5" t="s">
        <v>15</v>
      </c>
      <c r="C516" s="5" t="str">
        <f>"2022081818"</f>
        <v>2022081818</v>
      </c>
      <c r="D516" s="5">
        <v>0</v>
      </c>
    </row>
    <row r="517" spans="1:4">
      <c r="A517" s="5">
        <v>20220716</v>
      </c>
      <c r="B517" s="5" t="s">
        <v>15</v>
      </c>
      <c r="C517" s="5" t="str">
        <f>"2022081821"</f>
        <v>2022081821</v>
      </c>
      <c r="D517" s="5">
        <v>0</v>
      </c>
    </row>
  </sheetData>
  <autoFilter ref="A2:D517">
    <sortState ref="A2:D517">
      <sortCondition ref="A2:A516"/>
      <sortCondition ref="D2:D516" descending="1"/>
    </sortState>
    <extLst/>
  </autoFilter>
  <mergeCells count="1">
    <mergeCell ref="A1:D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2022-08-17T10:15:00Z</dcterms:created>
  <dcterms:modified xsi:type="dcterms:W3CDTF">2022-08-20T09:51:14Z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3C2243245527430298D666119E40B68B</vt:lpwstr>
  </property>
  <property fmtid="{D5CDD505-2E9C-101B-9397-08002B2CF9AE}" pid="3" name="KSOProductBuildVer">
    <vt:lpwstr>2052-11.1.0.12302</vt:lpwstr>
  </property>
</Properties>
</file>